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655" activeTab="1"/>
  </bookViews>
  <sheets>
    <sheet name="Klasa LL " sheetId="1" r:id="rId1"/>
    <sheet name="Klasa L" sheetId="2" r:id="rId2"/>
    <sheet name="Klasa P" sheetId="3" r:id="rId3"/>
    <sheet name="CNC" sheetId="4" r:id="rId4"/>
    <sheet name="AMP Open" sheetId="5" r:id="rId5"/>
    <sheet name="AMP Profi" sheetId="6" r:id="rId6"/>
  </sheets>
  <definedNames>
    <definedName name="_xlnm.Print_Area" localSheetId="4">'AMP Open'!$A$2:$O$20</definedName>
    <definedName name="_xlnm.Print_Area" localSheetId="5">'AMP Profi'!$A$2:$O$17</definedName>
    <definedName name="_xlnm.Print_Area" localSheetId="3">'CNC'!$A$2:$O$15</definedName>
    <definedName name="_xlnm.Print_Area" localSheetId="1">'Klasa L'!$A$2:$P$25</definedName>
    <definedName name="_xlnm.Print_Area" localSheetId="0">'Klasa LL '!$A$2:$O$48</definedName>
    <definedName name="_xlnm.Print_Area" localSheetId="2">'Klasa P'!$A$2:$O$19</definedName>
  </definedNames>
  <calcPr fullCalcOnLoad="1"/>
</workbook>
</file>

<file path=xl/sharedStrings.xml><?xml version="1.0" encoding="utf-8"?>
<sst xmlns="http://schemas.openxmlformats.org/spreadsheetml/2006/main" count="470" uniqueCount="181">
  <si>
    <t>Klub Jeździecki "Szarża" Bolęcin</t>
  </si>
  <si>
    <t>Klasa P</t>
  </si>
  <si>
    <t>LP</t>
  </si>
  <si>
    <t>Koń</t>
  </si>
  <si>
    <t>Zawodnik</t>
  </si>
  <si>
    <t>Klub</t>
  </si>
  <si>
    <t>Skoki</t>
  </si>
  <si>
    <t>Teren</t>
  </si>
  <si>
    <t xml:space="preserve">Suma </t>
  </si>
  <si>
    <t>Sędzia Główny</t>
  </si>
  <si>
    <t>Delegat Techniczny</t>
  </si>
  <si>
    <t>Klasa L</t>
  </si>
  <si>
    <t>Ujeżdżenie %</t>
  </si>
  <si>
    <t xml:space="preserve">Ujeżdżenie (pk) </t>
  </si>
  <si>
    <t>Klasa LL</t>
  </si>
  <si>
    <t>KJ Szarża Bolęcin</t>
  </si>
  <si>
    <t>Małgorzata Witkowska</t>
  </si>
  <si>
    <t>KJ Facimiech</t>
  </si>
  <si>
    <t>KJ SZARŻA Bolęcin</t>
  </si>
  <si>
    <t>Zbigniew Bojda</t>
  </si>
  <si>
    <t>PK-czas</t>
  </si>
  <si>
    <t>niezrzeszona</t>
  </si>
  <si>
    <t>MG Polaco</t>
  </si>
  <si>
    <t>Durango</t>
  </si>
  <si>
    <t>Zawody Krajowe CNC w WKKW</t>
  </si>
  <si>
    <t>Majorka</t>
  </si>
  <si>
    <t>Katarzyna Miętus</t>
  </si>
  <si>
    <t>Emigrant M</t>
  </si>
  <si>
    <t>Magdalena Ryniak</t>
  </si>
  <si>
    <t>Pik Junior</t>
  </si>
  <si>
    <t>Aleksandra Czajka</t>
  </si>
  <si>
    <t>Katarzyna Ordys</t>
  </si>
  <si>
    <t>Złota</t>
  </si>
  <si>
    <t>KSR Trial Chorzów</t>
  </si>
  <si>
    <t>Paula Anna Kaczmarczyk</t>
  </si>
  <si>
    <t>Lord</t>
  </si>
  <si>
    <t>Klaudia Langer</t>
  </si>
  <si>
    <t>Fanfara</t>
  </si>
  <si>
    <t>Astronom</t>
  </si>
  <si>
    <t>el.</t>
  </si>
  <si>
    <t xml:space="preserve"> </t>
  </si>
  <si>
    <t>rez.</t>
  </si>
  <si>
    <t>Skoki pk</t>
  </si>
  <si>
    <t>PK za czas</t>
  </si>
  <si>
    <t>U J E Ż D Ż E N I E</t>
  </si>
  <si>
    <t>K R O S</t>
  </si>
  <si>
    <t>S K O K I</t>
  </si>
  <si>
    <t>RAZEM</t>
  </si>
  <si>
    <t>PK czas</t>
  </si>
  <si>
    <t>6</t>
  </si>
  <si>
    <t>3</t>
  </si>
  <si>
    <t>8</t>
  </si>
  <si>
    <t>Maurycy Drapa</t>
  </si>
  <si>
    <t>Katowicki Klub Jeździecki</t>
  </si>
  <si>
    <t>Ten Domingo</t>
  </si>
  <si>
    <t>Dominika Zielińska</t>
  </si>
  <si>
    <t>Abidżan</t>
  </si>
  <si>
    <t>Natalia Żelazna</t>
  </si>
  <si>
    <t>Itaka</t>
  </si>
  <si>
    <t>KS Bór Toporzysko</t>
  </si>
  <si>
    <t>Gabriela Paliwoda</t>
  </si>
  <si>
    <t>Robinia</t>
  </si>
  <si>
    <t>Farolero XLVI</t>
  </si>
  <si>
    <t>Metro</t>
  </si>
  <si>
    <t>Klasa CNC*</t>
  </si>
  <si>
    <t>Wioleta Hajnos</t>
  </si>
  <si>
    <t>elim.</t>
  </si>
  <si>
    <t>2</t>
  </si>
  <si>
    <t>Justyna Kurek</t>
  </si>
  <si>
    <t>Duraj</t>
  </si>
  <si>
    <t>Michalina Bukowska-Tyrała</t>
  </si>
  <si>
    <t>Mak</t>
  </si>
  <si>
    <t>Ewa Zaborowska</t>
  </si>
  <si>
    <t>WLKS Kraków Swoszowice</t>
  </si>
  <si>
    <t>Tropik</t>
  </si>
  <si>
    <t>Ewa Woźny</t>
  </si>
  <si>
    <t>Nowielin</t>
  </si>
  <si>
    <t>Andaluzja</t>
  </si>
  <si>
    <t>Julita Cyrwus</t>
  </si>
  <si>
    <t>Taka Pani</t>
  </si>
  <si>
    <t>Adrianna Pytelewska</t>
  </si>
  <si>
    <t>Santiago</t>
  </si>
  <si>
    <t>Agata Ciaciura</t>
  </si>
  <si>
    <t>KSR TRIAL Chorzów</t>
  </si>
  <si>
    <t>Norgia</t>
  </si>
  <si>
    <t>Przeszkody</t>
  </si>
  <si>
    <t>Ślaska Akademia Jeździecka</t>
  </si>
  <si>
    <t>Grall</t>
  </si>
  <si>
    <t>Agnieszka Cywicka</t>
  </si>
  <si>
    <t>Glukoza</t>
  </si>
  <si>
    <t>Katarzyna Wiśniewska</t>
  </si>
  <si>
    <t>Juncal</t>
  </si>
  <si>
    <t>Monika Lubkiewicz</t>
  </si>
  <si>
    <t>KJK KLAN Kraków</t>
  </si>
  <si>
    <t>Laretano</t>
  </si>
  <si>
    <t>Tajga</t>
  </si>
  <si>
    <t>Zuzanna Leśniak</t>
  </si>
  <si>
    <t>Katarzyna Tkaczewska</t>
  </si>
  <si>
    <t>Premia</t>
  </si>
  <si>
    <t>Bolęcin, 21-22.08.2010</t>
  </si>
  <si>
    <t>Wojciech Mickunas</t>
  </si>
  <si>
    <t>Czas</t>
  </si>
  <si>
    <t>Arwana</t>
  </si>
  <si>
    <t>Agnieszka Szymańska</t>
  </si>
  <si>
    <t>Prince</t>
  </si>
  <si>
    <t>Dominika Magnowska</t>
  </si>
  <si>
    <t>Paczółtowice EC Kraków</t>
  </si>
  <si>
    <t>Galop</t>
  </si>
  <si>
    <t>Magdalena Smalec</t>
  </si>
  <si>
    <t>Jangal</t>
  </si>
  <si>
    <t>Kwestia</t>
  </si>
  <si>
    <t>Katarzyna Skrzypczak</t>
  </si>
  <si>
    <t>niezrzeszony</t>
  </si>
  <si>
    <t>Michał Hycki</t>
  </si>
  <si>
    <t>El Djazair</t>
  </si>
  <si>
    <t>Bolęcin, 21- 22.08.2010</t>
  </si>
  <si>
    <t>Dariusz Sulowski</t>
  </si>
  <si>
    <t>Stilios</t>
  </si>
  <si>
    <t>WKJ Lublin SJ Janówka</t>
  </si>
  <si>
    <t>Śląska Akademia Jeździecka</t>
  </si>
  <si>
    <t>Bolęcin,21-22.08.2010</t>
  </si>
  <si>
    <t>Aleksandra Rabiej</t>
  </si>
  <si>
    <t>Juwentus</t>
  </si>
  <si>
    <t>Robin</t>
  </si>
  <si>
    <t xml:space="preserve">Klasa LL </t>
  </si>
  <si>
    <t>Akademickie Mistrzowstwa Polski OPEN</t>
  </si>
  <si>
    <t>Akademickie Mistrzowstwa Polski Profi</t>
  </si>
  <si>
    <t>Zofia Mularz</t>
  </si>
  <si>
    <t>KJ Dzianet Iłownica</t>
  </si>
  <si>
    <t>Granada</t>
  </si>
  <si>
    <t>Campari</t>
  </si>
  <si>
    <t>Jagoda Smoleńska</t>
  </si>
  <si>
    <t>SKJ Trawers Warszawa</t>
  </si>
  <si>
    <t>Drumla</t>
  </si>
  <si>
    <t>Dominika Dymińska</t>
  </si>
  <si>
    <t>Łagisza</t>
  </si>
  <si>
    <t>Batman</t>
  </si>
  <si>
    <t>Agnieszka Cieślak</t>
  </si>
  <si>
    <t>Burzan</t>
  </si>
  <si>
    <t>Bonaqua</t>
  </si>
  <si>
    <t>czas</t>
  </si>
  <si>
    <t>KKJK Kraków</t>
  </si>
  <si>
    <t>Andrzej Koziej</t>
  </si>
  <si>
    <t>elimin.</t>
  </si>
  <si>
    <t>Pan Rolex</t>
  </si>
  <si>
    <t>Weronika Sławińska</t>
  </si>
  <si>
    <t>AKJ AR Rząska</t>
  </si>
  <si>
    <t>Horta</t>
  </si>
  <si>
    <t>13</t>
  </si>
  <si>
    <t>15</t>
  </si>
  <si>
    <t>17</t>
  </si>
  <si>
    <t>18</t>
  </si>
  <si>
    <t>20</t>
  </si>
  <si>
    <t>3'43"</t>
  </si>
  <si>
    <t>3'59"</t>
  </si>
  <si>
    <t>4'00"</t>
  </si>
  <si>
    <t>4'02"</t>
  </si>
  <si>
    <t>4'30"</t>
  </si>
  <si>
    <t>4'19"</t>
  </si>
  <si>
    <t>4'57"</t>
  </si>
  <si>
    <t>Natalie Wojtak</t>
  </si>
  <si>
    <t>4'10"</t>
  </si>
  <si>
    <t>4'09"</t>
  </si>
  <si>
    <t>4'11"</t>
  </si>
  <si>
    <t>5'02"</t>
  </si>
  <si>
    <t>5'00</t>
  </si>
  <si>
    <t>4'32"</t>
  </si>
  <si>
    <t>4'05"</t>
  </si>
  <si>
    <t>4'22"</t>
  </si>
  <si>
    <t>4'47"</t>
  </si>
  <si>
    <t>5'00"</t>
  </si>
  <si>
    <t>4'31"</t>
  </si>
  <si>
    <t>4'45"</t>
  </si>
  <si>
    <t>4'14"</t>
  </si>
  <si>
    <t>WYNIKI KOŃCOWE</t>
  </si>
  <si>
    <t>22.08.2010, godz. 13:15</t>
  </si>
  <si>
    <t>4</t>
  </si>
  <si>
    <t xml:space="preserve"> KONKURS TOWARZYSKI</t>
  </si>
  <si>
    <t>elim</t>
  </si>
  <si>
    <t>uj.i skoki</t>
  </si>
  <si>
    <t>uj.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</si>
</sst>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[$-415]d\ mmmm\ yyyy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Arial CE"/>
      <family val="0"/>
    </font>
    <font>
      <i/>
      <sz val="10"/>
      <color indexed="8"/>
      <name val="Arial CE"/>
      <family val="0"/>
    </font>
    <font>
      <sz val="8"/>
      <name val="Arial CE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4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1" fontId="0" fillId="0" borderId="10" xfId="0" applyNumberForma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164" fontId="9" fillId="0" borderId="12" xfId="0" applyNumberFormat="1" applyFont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164" fontId="2" fillId="0" borderId="16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9" fillId="0" borderId="17" xfId="0" applyFont="1" applyFill="1" applyBorder="1" applyAlignment="1">
      <alignment horizontal="center" wrapText="1"/>
    </xf>
    <xf numFmtId="2" fontId="0" fillId="0" borderId="18" xfId="0" applyNumberForma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 wrapText="1"/>
    </xf>
    <xf numFmtId="164" fontId="0" fillId="0" borderId="2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1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164" fontId="9" fillId="0" borderId="24" xfId="0" applyNumberFormat="1" applyFont="1" applyBorder="1" applyAlignment="1">
      <alignment horizontal="center" wrapText="1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0" fillId="0" borderId="27" xfId="0" applyNumberFormat="1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8" fillId="0" borderId="10" xfId="0" applyNumberFormat="1" applyFont="1" applyFill="1" applyBorder="1" applyAlignment="1" quotePrefix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6">
      <selection activeCell="L43" sqref="L43"/>
    </sheetView>
  </sheetViews>
  <sheetFormatPr defaultColWidth="9.140625" defaultRowHeight="12.75"/>
  <cols>
    <col min="1" max="1" width="5.421875" style="0" customWidth="1"/>
    <col min="2" max="2" width="17.00390625" style="0" customWidth="1"/>
    <col min="3" max="3" width="13.57421875" style="0" customWidth="1"/>
    <col min="4" max="4" width="10.28125" style="0" customWidth="1"/>
    <col min="5" max="5" width="9.8515625" style="0" customWidth="1"/>
    <col min="6" max="6" width="9.421875" style="0" customWidth="1"/>
    <col min="7" max="7" width="6.28125" style="0" customWidth="1"/>
    <col min="8" max="8" width="5.28125" style="0" customWidth="1"/>
    <col min="9" max="9" width="4.8515625" style="0" customWidth="1"/>
    <col min="10" max="10" width="6.00390625" style="0" customWidth="1"/>
    <col min="11" max="11" width="5.7109375" style="0" customWidth="1"/>
    <col min="12" max="12" width="6.28125" style="0" customWidth="1"/>
    <col min="13" max="13" width="6.7109375" style="0" customWidth="1"/>
    <col min="14" max="14" width="5.7109375" style="0" customWidth="1"/>
    <col min="15" max="15" width="9.57421875" style="0" customWidth="1"/>
  </cols>
  <sheetData>
    <row r="1" spans="3:15" ht="12.75">
      <c r="C1" s="12"/>
      <c r="D1" s="12"/>
      <c r="E1" s="12"/>
      <c r="F1" s="13"/>
      <c r="G1" s="12"/>
      <c r="H1" s="12"/>
      <c r="I1" s="12"/>
      <c r="J1" s="12"/>
      <c r="K1" s="12"/>
      <c r="L1" s="12"/>
      <c r="M1" s="12"/>
      <c r="N1" s="12"/>
      <c r="O1" s="13"/>
    </row>
    <row r="2" spans="1:15" ht="15.75">
      <c r="A2" s="2" t="s">
        <v>0</v>
      </c>
      <c r="B2" s="12"/>
      <c r="D2" s="3"/>
      <c r="E2" s="12"/>
      <c r="F2" s="13"/>
      <c r="G2" s="12"/>
      <c r="H2" s="12"/>
      <c r="I2" s="12"/>
      <c r="J2" s="12"/>
      <c r="K2" s="12"/>
      <c r="L2" s="12"/>
      <c r="M2" s="12"/>
      <c r="N2" s="12"/>
      <c r="O2" s="13"/>
    </row>
    <row r="3" spans="1:15" ht="15.75">
      <c r="A3" s="2" t="s">
        <v>24</v>
      </c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3"/>
    </row>
    <row r="4" spans="1:15" ht="12.75">
      <c r="A4" s="12" t="s">
        <v>99</v>
      </c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3"/>
    </row>
    <row r="5" spans="1:15" ht="12.75">
      <c r="A5" s="3" t="s">
        <v>14</v>
      </c>
      <c r="B5" s="3"/>
      <c r="C5" s="3"/>
      <c r="D5" s="3"/>
      <c r="E5" s="3"/>
      <c r="F5" s="14"/>
      <c r="G5" s="3"/>
      <c r="H5" s="3"/>
      <c r="I5" s="3"/>
      <c r="J5" s="3"/>
      <c r="K5" s="3"/>
      <c r="L5" s="3"/>
      <c r="M5" s="3"/>
      <c r="N5" s="3"/>
      <c r="O5" s="14"/>
    </row>
    <row r="6" spans="6:15" ht="13.5" thickBot="1">
      <c r="F6" s="1"/>
      <c r="O6" s="1"/>
    </row>
    <row r="7" spans="1:15" ht="13.5" thickBot="1">
      <c r="A7" s="12" t="s">
        <v>174</v>
      </c>
      <c r="E7" s="57" t="s">
        <v>44</v>
      </c>
      <c r="F7" s="56"/>
      <c r="G7" s="52"/>
      <c r="H7" s="54" t="s">
        <v>45</v>
      </c>
      <c r="I7" s="53"/>
      <c r="J7" s="56"/>
      <c r="K7" s="53"/>
      <c r="L7" s="53"/>
      <c r="M7" s="54" t="s">
        <v>46</v>
      </c>
      <c r="N7" s="56"/>
      <c r="O7" s="57" t="s">
        <v>47</v>
      </c>
    </row>
    <row r="8" spans="1:15" ht="22.5">
      <c r="A8" s="4" t="s">
        <v>2</v>
      </c>
      <c r="B8" s="5" t="s">
        <v>4</v>
      </c>
      <c r="C8" s="5" t="s">
        <v>5</v>
      </c>
      <c r="D8" s="98" t="s">
        <v>3</v>
      </c>
      <c r="E8" s="96" t="s">
        <v>12</v>
      </c>
      <c r="F8" s="101" t="s">
        <v>13</v>
      </c>
      <c r="G8" s="96" t="s">
        <v>85</v>
      </c>
      <c r="H8" s="97" t="s">
        <v>101</v>
      </c>
      <c r="I8" s="97" t="s">
        <v>20</v>
      </c>
      <c r="J8" s="89" t="s">
        <v>7</v>
      </c>
      <c r="K8" s="87" t="s">
        <v>6</v>
      </c>
      <c r="L8" s="88" t="s">
        <v>101</v>
      </c>
      <c r="M8" s="88" t="s">
        <v>43</v>
      </c>
      <c r="N8" s="89" t="s">
        <v>42</v>
      </c>
      <c r="O8" s="83" t="s">
        <v>8</v>
      </c>
    </row>
    <row r="9" spans="1:15" ht="22.5" customHeight="1">
      <c r="A9" s="48">
        <v>1</v>
      </c>
      <c r="B9" s="27" t="s">
        <v>31</v>
      </c>
      <c r="C9" s="68" t="s">
        <v>86</v>
      </c>
      <c r="D9" s="99" t="s">
        <v>87</v>
      </c>
      <c r="E9" s="102">
        <v>62.06</v>
      </c>
      <c r="F9" s="91">
        <f aca="true" t="shared" si="0" ref="F9:F28">(100-E9)*1.5</f>
        <v>56.91</v>
      </c>
      <c r="G9" s="92">
        <v>0</v>
      </c>
      <c r="H9" s="6" t="s">
        <v>154</v>
      </c>
      <c r="I9" s="17">
        <v>0</v>
      </c>
      <c r="J9" s="93">
        <f>+G9+I9</f>
        <v>0</v>
      </c>
      <c r="K9" s="90">
        <v>4</v>
      </c>
      <c r="L9" s="17">
        <v>41.42</v>
      </c>
      <c r="M9" s="73">
        <v>0</v>
      </c>
      <c r="N9" s="91">
        <f>+K9+M9</f>
        <v>4</v>
      </c>
      <c r="O9" s="84">
        <f aca="true" t="shared" si="1" ref="O9:O17">F9+J9+N9</f>
        <v>60.91</v>
      </c>
    </row>
    <row r="10" spans="1:15" ht="21.75" customHeight="1">
      <c r="A10" s="48">
        <v>2</v>
      </c>
      <c r="B10" s="27" t="s">
        <v>60</v>
      </c>
      <c r="C10" s="68" t="s">
        <v>15</v>
      </c>
      <c r="D10" s="99" t="s">
        <v>61</v>
      </c>
      <c r="E10" s="102">
        <v>57.94</v>
      </c>
      <c r="F10" s="91">
        <f t="shared" si="0"/>
        <v>63.09</v>
      </c>
      <c r="G10" s="92">
        <v>0</v>
      </c>
      <c r="H10" s="6" t="s">
        <v>155</v>
      </c>
      <c r="I10" s="17">
        <v>0</v>
      </c>
      <c r="J10" s="93">
        <f>+G10+I10</f>
        <v>0</v>
      </c>
      <c r="K10" s="90">
        <v>0</v>
      </c>
      <c r="L10" s="17">
        <v>37.21</v>
      </c>
      <c r="M10" s="73">
        <v>0</v>
      </c>
      <c r="N10" s="91">
        <f>+K10+M10</f>
        <v>0</v>
      </c>
      <c r="O10" s="84">
        <f t="shared" si="1"/>
        <v>63.09</v>
      </c>
    </row>
    <row r="11" spans="1:15" ht="22.5" customHeight="1">
      <c r="A11" s="48">
        <v>3</v>
      </c>
      <c r="B11" s="27" t="s">
        <v>55</v>
      </c>
      <c r="C11" s="68" t="s">
        <v>53</v>
      </c>
      <c r="D11" s="99" t="s">
        <v>56</v>
      </c>
      <c r="E11" s="102">
        <v>54.12</v>
      </c>
      <c r="F11" s="91">
        <f t="shared" si="0"/>
        <v>68.82000000000001</v>
      </c>
      <c r="G11" s="90">
        <v>0</v>
      </c>
      <c r="H11" s="6" t="s">
        <v>156</v>
      </c>
      <c r="I11" s="17">
        <v>0</v>
      </c>
      <c r="J11" s="93">
        <f>+G11+I11</f>
        <v>0</v>
      </c>
      <c r="K11" s="92">
        <v>0</v>
      </c>
      <c r="L11" s="18">
        <v>42.08</v>
      </c>
      <c r="M11" s="73">
        <v>0</v>
      </c>
      <c r="N11" s="91">
        <f>+K11+M11</f>
        <v>0</v>
      </c>
      <c r="O11" s="84">
        <f t="shared" si="1"/>
        <v>68.82000000000001</v>
      </c>
    </row>
    <row r="12" spans="1:15" ht="22.5">
      <c r="A12" s="49" t="s">
        <v>176</v>
      </c>
      <c r="B12" s="27" t="s">
        <v>137</v>
      </c>
      <c r="C12" s="68" t="s">
        <v>53</v>
      </c>
      <c r="D12" s="100" t="s">
        <v>77</v>
      </c>
      <c r="E12" s="102">
        <v>53.82</v>
      </c>
      <c r="F12" s="91">
        <f>(100-E12)*1.5</f>
        <v>69.27</v>
      </c>
      <c r="G12" s="90">
        <v>0</v>
      </c>
      <c r="H12" s="6" t="s">
        <v>158</v>
      </c>
      <c r="I12" s="17">
        <v>0</v>
      </c>
      <c r="J12" s="93">
        <f>+G12+I12</f>
        <v>0</v>
      </c>
      <c r="K12" s="92">
        <v>0</v>
      </c>
      <c r="L12" s="18">
        <v>33.92</v>
      </c>
      <c r="M12" s="73">
        <v>0</v>
      </c>
      <c r="N12" s="91">
        <f>+K12+M12</f>
        <v>0</v>
      </c>
      <c r="O12" s="84">
        <f>F12+J12+N12</f>
        <v>69.27</v>
      </c>
    </row>
    <row r="13" spans="1:15" ht="22.5" customHeight="1">
      <c r="A13" s="48">
        <v>5</v>
      </c>
      <c r="B13" s="27" t="s">
        <v>96</v>
      </c>
      <c r="C13" s="68" t="s">
        <v>21</v>
      </c>
      <c r="D13" s="99" t="s">
        <v>95</v>
      </c>
      <c r="E13" s="102">
        <v>68.5</v>
      </c>
      <c r="F13" s="91">
        <f t="shared" si="0"/>
        <v>47.25</v>
      </c>
      <c r="G13" s="92">
        <v>20</v>
      </c>
      <c r="H13" s="20" t="s">
        <v>153</v>
      </c>
      <c r="I13" s="45">
        <v>14</v>
      </c>
      <c r="J13" s="93">
        <f>+G13+I13</f>
        <v>34</v>
      </c>
      <c r="K13" s="90">
        <v>4</v>
      </c>
      <c r="L13" s="17">
        <v>36.79</v>
      </c>
      <c r="M13" s="73">
        <v>0</v>
      </c>
      <c r="N13" s="91">
        <f>+K13+M13</f>
        <v>4</v>
      </c>
      <c r="O13" s="84">
        <f t="shared" si="1"/>
        <v>85.25</v>
      </c>
    </row>
    <row r="14" spans="1:15" ht="22.5" customHeight="1">
      <c r="A14" s="48">
        <v>6</v>
      </c>
      <c r="B14" s="27" t="s">
        <v>111</v>
      </c>
      <c r="C14" s="68" t="s">
        <v>59</v>
      </c>
      <c r="D14" s="27" t="s">
        <v>110</v>
      </c>
      <c r="E14" s="18">
        <v>64.12</v>
      </c>
      <c r="F14" s="45">
        <f t="shared" si="0"/>
        <v>53.81999999999999</v>
      </c>
      <c r="G14" s="24">
        <v>20</v>
      </c>
      <c r="H14" s="6" t="s">
        <v>164</v>
      </c>
      <c r="I14" s="45">
        <v>14</v>
      </c>
      <c r="J14" s="73">
        <v>34</v>
      </c>
      <c r="K14" s="67">
        <v>0</v>
      </c>
      <c r="L14" s="18">
        <v>42.2</v>
      </c>
      <c r="M14" s="73">
        <v>0</v>
      </c>
      <c r="N14" s="73">
        <f>K14+M14</f>
        <v>0</v>
      </c>
      <c r="O14" s="45">
        <f t="shared" si="1"/>
        <v>87.82</v>
      </c>
    </row>
    <row r="15" spans="1:15" ht="25.5" customHeight="1">
      <c r="A15" s="48">
        <v>7</v>
      </c>
      <c r="B15" s="27" t="s">
        <v>88</v>
      </c>
      <c r="C15" s="68" t="s">
        <v>15</v>
      </c>
      <c r="D15" s="99" t="s">
        <v>89</v>
      </c>
      <c r="E15" s="102">
        <v>52.65</v>
      </c>
      <c r="F15" s="91">
        <f t="shared" si="0"/>
        <v>71.025</v>
      </c>
      <c r="G15" s="92">
        <v>20</v>
      </c>
      <c r="H15" s="6" t="s">
        <v>157</v>
      </c>
      <c r="I15" s="17">
        <v>1.2</v>
      </c>
      <c r="J15" s="93">
        <f>+G15+I15</f>
        <v>21.2</v>
      </c>
      <c r="K15" s="90">
        <v>0</v>
      </c>
      <c r="L15" s="17">
        <v>42.68</v>
      </c>
      <c r="M15" s="73">
        <v>0</v>
      </c>
      <c r="N15" s="91">
        <f aca="true" t="shared" si="2" ref="N15:N20">+K15+M15</f>
        <v>0</v>
      </c>
      <c r="O15" s="84">
        <f t="shared" si="1"/>
        <v>92.22500000000001</v>
      </c>
    </row>
    <row r="16" spans="1:15" ht="22.5">
      <c r="A16" s="49" t="s">
        <v>51</v>
      </c>
      <c r="B16" s="27" t="s">
        <v>90</v>
      </c>
      <c r="C16" s="68" t="s">
        <v>15</v>
      </c>
      <c r="D16" s="99" t="s">
        <v>91</v>
      </c>
      <c r="E16" s="102">
        <v>49.12</v>
      </c>
      <c r="F16" s="91">
        <f t="shared" si="0"/>
        <v>76.32000000000001</v>
      </c>
      <c r="G16" s="92">
        <v>0</v>
      </c>
      <c r="H16" s="6" t="s">
        <v>159</v>
      </c>
      <c r="I16" s="45">
        <v>12</v>
      </c>
      <c r="J16" s="93">
        <f>+G16+I16</f>
        <v>12</v>
      </c>
      <c r="K16" s="90">
        <v>4</v>
      </c>
      <c r="L16" s="17">
        <v>34.9</v>
      </c>
      <c r="M16" s="73">
        <v>0</v>
      </c>
      <c r="N16" s="91">
        <f t="shared" si="2"/>
        <v>4</v>
      </c>
      <c r="O16" s="84">
        <f t="shared" si="1"/>
        <v>92.32000000000001</v>
      </c>
    </row>
    <row r="17" spans="1:15" ht="22.5">
      <c r="A17" s="48">
        <v>9</v>
      </c>
      <c r="B17" s="27" t="s">
        <v>82</v>
      </c>
      <c r="C17" s="68" t="s">
        <v>83</v>
      </c>
      <c r="D17" s="99" t="s">
        <v>84</v>
      </c>
      <c r="E17" s="102">
        <v>49.12</v>
      </c>
      <c r="F17" s="91">
        <f t="shared" si="0"/>
        <v>76.32000000000001</v>
      </c>
      <c r="G17" s="92">
        <v>20</v>
      </c>
      <c r="H17" s="6" t="s">
        <v>158</v>
      </c>
      <c r="I17" s="17">
        <v>0</v>
      </c>
      <c r="J17" s="93">
        <f>+G17+I17</f>
        <v>20</v>
      </c>
      <c r="K17" s="90">
        <v>4</v>
      </c>
      <c r="L17" s="17">
        <v>41.85</v>
      </c>
      <c r="M17" s="73">
        <v>0</v>
      </c>
      <c r="N17" s="91">
        <f t="shared" si="2"/>
        <v>4</v>
      </c>
      <c r="O17" s="84">
        <f t="shared" si="1"/>
        <v>100.32000000000001</v>
      </c>
    </row>
    <row r="18" spans="1:15" ht="24.75" customHeight="1">
      <c r="A18" s="119"/>
      <c r="B18" s="27" t="s">
        <v>16</v>
      </c>
      <c r="C18" s="68" t="s">
        <v>15</v>
      </c>
      <c r="D18" s="99" t="s">
        <v>62</v>
      </c>
      <c r="E18" s="102">
        <v>59.41</v>
      </c>
      <c r="F18" s="91">
        <f t="shared" si="0"/>
        <v>60.885000000000005</v>
      </c>
      <c r="G18" s="90" t="s">
        <v>143</v>
      </c>
      <c r="H18" s="20"/>
      <c r="I18" s="17"/>
      <c r="J18" s="91" t="s">
        <v>40</v>
      </c>
      <c r="K18" s="90">
        <v>4</v>
      </c>
      <c r="L18" s="17">
        <v>44.68</v>
      </c>
      <c r="M18" s="73">
        <v>0</v>
      </c>
      <c r="N18" s="91">
        <f t="shared" si="2"/>
        <v>4</v>
      </c>
      <c r="O18" s="84" t="s">
        <v>178</v>
      </c>
    </row>
    <row r="19" spans="1:15" ht="24.75" customHeight="1">
      <c r="A19" s="49"/>
      <c r="B19" s="27" t="s">
        <v>92</v>
      </c>
      <c r="C19" s="68" t="s">
        <v>93</v>
      </c>
      <c r="D19" s="99" t="s">
        <v>94</v>
      </c>
      <c r="E19" s="102">
        <v>55.88</v>
      </c>
      <c r="F19" s="91">
        <f t="shared" si="0"/>
        <v>66.17999999999999</v>
      </c>
      <c r="G19" s="90" t="s">
        <v>143</v>
      </c>
      <c r="H19" s="20"/>
      <c r="I19" s="17"/>
      <c r="J19" s="91" t="s">
        <v>40</v>
      </c>
      <c r="K19" s="90">
        <v>0</v>
      </c>
      <c r="L19" s="17">
        <v>45.24</v>
      </c>
      <c r="M19" s="73">
        <v>0</v>
      </c>
      <c r="N19" s="91">
        <f t="shared" si="2"/>
        <v>0</v>
      </c>
      <c r="O19" s="84" t="s">
        <v>178</v>
      </c>
    </row>
    <row r="20" spans="1:15" ht="24.75" customHeight="1">
      <c r="A20" s="49"/>
      <c r="B20" s="27" t="s">
        <v>160</v>
      </c>
      <c r="C20" s="68" t="s">
        <v>21</v>
      </c>
      <c r="D20" s="99" t="s">
        <v>138</v>
      </c>
      <c r="E20" s="103">
        <v>49.71</v>
      </c>
      <c r="F20" s="91">
        <f t="shared" si="0"/>
        <v>75.435</v>
      </c>
      <c r="G20" s="90" t="s">
        <v>143</v>
      </c>
      <c r="H20" s="20"/>
      <c r="I20" s="45"/>
      <c r="J20" s="91" t="s">
        <v>40</v>
      </c>
      <c r="K20" s="92">
        <v>8</v>
      </c>
      <c r="L20" s="18">
        <v>44.21</v>
      </c>
      <c r="M20" s="73">
        <v>0</v>
      </c>
      <c r="N20" s="91">
        <f t="shared" si="2"/>
        <v>8</v>
      </c>
      <c r="O20" s="84" t="s">
        <v>178</v>
      </c>
    </row>
    <row r="21" spans="1:15" ht="17.25" customHeight="1" hidden="1">
      <c r="A21" s="48">
        <v>11</v>
      </c>
      <c r="B21" s="27" t="s">
        <v>80</v>
      </c>
      <c r="C21" s="68" t="s">
        <v>21</v>
      </c>
      <c r="D21" s="99" t="s">
        <v>81</v>
      </c>
      <c r="E21" s="102">
        <v>62.35</v>
      </c>
      <c r="F21" s="91">
        <f t="shared" si="0"/>
        <v>56.474999999999994</v>
      </c>
      <c r="G21" s="90" t="s">
        <v>41</v>
      </c>
      <c r="H21" s="20"/>
      <c r="I21" s="17"/>
      <c r="J21" s="93"/>
      <c r="K21" s="90" t="s">
        <v>41</v>
      </c>
      <c r="L21" s="17"/>
      <c r="M21" s="73"/>
      <c r="N21" s="91" t="s">
        <v>40</v>
      </c>
      <c r="O21" s="84" t="s">
        <v>40</v>
      </c>
    </row>
    <row r="22" spans="1:15" ht="16.5" customHeight="1" hidden="1">
      <c r="A22" s="48">
        <v>12</v>
      </c>
      <c r="B22" s="27" t="s">
        <v>78</v>
      </c>
      <c r="C22" s="68" t="s">
        <v>21</v>
      </c>
      <c r="D22" s="99" t="s">
        <v>79</v>
      </c>
      <c r="E22" s="102">
        <v>58.24</v>
      </c>
      <c r="F22" s="91">
        <f t="shared" si="0"/>
        <v>62.64</v>
      </c>
      <c r="G22" s="90" t="s">
        <v>41</v>
      </c>
      <c r="H22" s="20"/>
      <c r="I22" s="17"/>
      <c r="J22" s="93"/>
      <c r="K22" s="90" t="s">
        <v>41</v>
      </c>
      <c r="L22" s="17"/>
      <c r="M22" s="73"/>
      <c r="N22" s="91" t="s">
        <v>40</v>
      </c>
      <c r="O22" s="84" t="s">
        <v>40</v>
      </c>
    </row>
    <row r="23" spans="1:15" ht="22.5" customHeight="1" hidden="1">
      <c r="A23" s="49" t="s">
        <v>148</v>
      </c>
      <c r="B23" s="27" t="s">
        <v>75</v>
      </c>
      <c r="C23" s="68" t="s">
        <v>53</v>
      </c>
      <c r="D23" s="99" t="s">
        <v>76</v>
      </c>
      <c r="E23" s="102">
        <v>48.82</v>
      </c>
      <c r="F23" s="91">
        <f t="shared" si="0"/>
        <v>76.77</v>
      </c>
      <c r="G23" s="90" t="s">
        <v>41</v>
      </c>
      <c r="H23" s="6"/>
      <c r="I23" s="17"/>
      <c r="J23" s="91" t="s">
        <v>40</v>
      </c>
      <c r="K23" s="90" t="s">
        <v>41</v>
      </c>
      <c r="L23" s="18"/>
      <c r="M23" s="73"/>
      <c r="N23" s="91" t="s">
        <v>40</v>
      </c>
      <c r="O23" s="84" t="s">
        <v>40</v>
      </c>
    </row>
    <row r="24" spans="1:15" ht="22.5" hidden="1">
      <c r="A24" s="48">
        <v>14</v>
      </c>
      <c r="B24" s="27" t="s">
        <v>68</v>
      </c>
      <c r="C24" s="68" t="s">
        <v>53</v>
      </c>
      <c r="D24" s="99" t="s">
        <v>69</v>
      </c>
      <c r="E24" s="104">
        <v>51.77</v>
      </c>
      <c r="F24" s="91">
        <f t="shared" si="0"/>
        <v>72.345</v>
      </c>
      <c r="G24" s="90" t="s">
        <v>41</v>
      </c>
      <c r="H24" s="6"/>
      <c r="I24" s="17"/>
      <c r="J24" s="91" t="s">
        <v>40</v>
      </c>
      <c r="K24" s="92">
        <v>0</v>
      </c>
      <c r="L24" s="18">
        <v>42.58</v>
      </c>
      <c r="M24" s="73">
        <v>0</v>
      </c>
      <c r="N24" s="91">
        <f aca="true" t="shared" si="3" ref="N24:N30">+K24+M24</f>
        <v>0</v>
      </c>
      <c r="O24" s="84" t="s">
        <v>40</v>
      </c>
    </row>
    <row r="25" spans="1:15" ht="22.5" hidden="1">
      <c r="A25" s="49" t="s">
        <v>149</v>
      </c>
      <c r="B25" s="27" t="s">
        <v>97</v>
      </c>
      <c r="C25" s="68" t="s">
        <v>53</v>
      </c>
      <c r="D25" s="99" t="s">
        <v>98</v>
      </c>
      <c r="E25" s="103">
        <v>51.47</v>
      </c>
      <c r="F25" s="91">
        <f t="shared" si="0"/>
        <v>72.795</v>
      </c>
      <c r="G25" s="90" t="s">
        <v>41</v>
      </c>
      <c r="H25" s="20"/>
      <c r="I25" s="17"/>
      <c r="J25" s="91" t="s">
        <v>40</v>
      </c>
      <c r="K25" s="90">
        <v>4</v>
      </c>
      <c r="L25" s="17">
        <v>40.82</v>
      </c>
      <c r="M25" s="73">
        <v>0</v>
      </c>
      <c r="N25" s="91">
        <f t="shared" si="3"/>
        <v>4</v>
      </c>
      <c r="O25" s="84" t="s">
        <v>40</v>
      </c>
    </row>
    <row r="26" spans="1:15" ht="22.5" hidden="1">
      <c r="A26" s="48">
        <v>16</v>
      </c>
      <c r="B26" s="68" t="s">
        <v>70</v>
      </c>
      <c r="C26" s="68" t="s">
        <v>21</v>
      </c>
      <c r="D26" s="99" t="s">
        <v>71</v>
      </c>
      <c r="E26" s="103">
        <v>50.88</v>
      </c>
      <c r="F26" s="91">
        <f t="shared" si="0"/>
        <v>73.67999999999999</v>
      </c>
      <c r="G26" s="90" t="s">
        <v>41</v>
      </c>
      <c r="H26" s="17"/>
      <c r="I26" s="17"/>
      <c r="J26" s="91" t="s">
        <v>40</v>
      </c>
      <c r="K26" s="114">
        <v>0</v>
      </c>
      <c r="L26" s="18">
        <v>44.67</v>
      </c>
      <c r="M26" s="73">
        <v>0</v>
      </c>
      <c r="N26" s="91">
        <f t="shared" si="3"/>
        <v>0</v>
      </c>
      <c r="O26" s="84" t="s">
        <v>40</v>
      </c>
    </row>
    <row r="27" spans="1:15" ht="22.5" hidden="1">
      <c r="A27" s="49" t="s">
        <v>150</v>
      </c>
      <c r="B27" s="27" t="s">
        <v>72</v>
      </c>
      <c r="C27" s="68" t="s">
        <v>73</v>
      </c>
      <c r="D27" s="99" t="s">
        <v>74</v>
      </c>
      <c r="E27" s="102">
        <v>50</v>
      </c>
      <c r="F27" s="91">
        <f t="shared" si="0"/>
        <v>75</v>
      </c>
      <c r="G27" s="90" t="s">
        <v>41</v>
      </c>
      <c r="H27" s="20"/>
      <c r="I27" s="17"/>
      <c r="J27" s="91" t="s">
        <v>40</v>
      </c>
      <c r="K27" s="114">
        <v>12</v>
      </c>
      <c r="L27" s="18">
        <v>79.4</v>
      </c>
      <c r="M27" s="73">
        <v>23</v>
      </c>
      <c r="N27" s="91">
        <f t="shared" si="3"/>
        <v>35</v>
      </c>
      <c r="O27" s="84" t="s">
        <v>40</v>
      </c>
    </row>
    <row r="28" spans="1:15" ht="22.5" hidden="1">
      <c r="A28" s="49" t="s">
        <v>151</v>
      </c>
      <c r="B28" s="27" t="s">
        <v>52</v>
      </c>
      <c r="C28" s="68" t="s">
        <v>53</v>
      </c>
      <c r="D28" s="99" t="s">
        <v>54</v>
      </c>
      <c r="E28" s="103">
        <v>44.41</v>
      </c>
      <c r="F28" s="91">
        <f t="shared" si="0"/>
        <v>83.385</v>
      </c>
      <c r="G28" s="90" t="s">
        <v>41</v>
      </c>
      <c r="H28" s="20"/>
      <c r="I28" s="17"/>
      <c r="J28" s="91" t="s">
        <v>40</v>
      </c>
      <c r="K28" s="114">
        <v>4</v>
      </c>
      <c r="L28" s="18">
        <v>49.87</v>
      </c>
      <c r="M28" s="73">
        <v>0</v>
      </c>
      <c r="N28" s="91">
        <f t="shared" si="3"/>
        <v>4</v>
      </c>
      <c r="O28" s="84" t="s">
        <v>40</v>
      </c>
    </row>
    <row r="29" spans="1:15" ht="22.5" hidden="1">
      <c r="A29" s="48">
        <v>19</v>
      </c>
      <c r="B29" s="68" t="s">
        <v>70</v>
      </c>
      <c r="C29" s="68" t="s">
        <v>21</v>
      </c>
      <c r="D29" s="99" t="s">
        <v>71</v>
      </c>
      <c r="E29" s="103"/>
      <c r="F29" s="91"/>
      <c r="G29" s="90"/>
      <c r="H29" s="17"/>
      <c r="I29" s="17"/>
      <c r="J29" s="91" t="s">
        <v>40</v>
      </c>
      <c r="K29" s="114">
        <v>0</v>
      </c>
      <c r="L29" s="18">
        <v>40.77</v>
      </c>
      <c r="M29" s="73">
        <v>0</v>
      </c>
      <c r="N29" s="91">
        <f t="shared" si="3"/>
        <v>0</v>
      </c>
      <c r="O29" s="84" t="s">
        <v>40</v>
      </c>
    </row>
    <row r="30" spans="1:15" ht="22.5" hidden="1">
      <c r="A30" s="49" t="s">
        <v>152</v>
      </c>
      <c r="B30" s="27" t="s">
        <v>52</v>
      </c>
      <c r="C30" s="68" t="s">
        <v>53</v>
      </c>
      <c r="D30" s="99" t="s">
        <v>54</v>
      </c>
      <c r="E30" s="111"/>
      <c r="F30" s="107"/>
      <c r="G30" s="108"/>
      <c r="H30" s="112"/>
      <c r="I30" s="30"/>
      <c r="J30" s="107" t="s">
        <v>40</v>
      </c>
      <c r="K30" s="115">
        <v>0</v>
      </c>
      <c r="L30" s="43">
        <v>37.56</v>
      </c>
      <c r="M30" s="109">
        <v>0</v>
      </c>
      <c r="N30" s="107">
        <f t="shared" si="3"/>
        <v>0</v>
      </c>
      <c r="O30" s="110" t="s">
        <v>40</v>
      </c>
    </row>
    <row r="31" spans="1:15" ht="12.75" hidden="1">
      <c r="A31" s="48">
        <v>21</v>
      </c>
      <c r="B31" s="27" t="s">
        <v>65</v>
      </c>
      <c r="C31" s="27" t="s">
        <v>17</v>
      </c>
      <c r="D31" s="99" t="s">
        <v>144</v>
      </c>
      <c r="E31" s="17"/>
      <c r="F31" s="45"/>
      <c r="G31" s="17"/>
      <c r="H31" s="17"/>
      <c r="I31" s="17"/>
      <c r="J31" s="18" t="s">
        <v>40</v>
      </c>
      <c r="K31" s="116">
        <v>0</v>
      </c>
      <c r="L31" s="17">
        <v>51.22</v>
      </c>
      <c r="M31" s="45">
        <v>0</v>
      </c>
      <c r="N31" s="45">
        <v>0</v>
      </c>
      <c r="O31" s="45" t="s">
        <v>40</v>
      </c>
    </row>
    <row r="32" spans="1:15" ht="22.5" hidden="1">
      <c r="A32" s="48">
        <v>22</v>
      </c>
      <c r="B32" s="27" t="s">
        <v>97</v>
      </c>
      <c r="C32" s="68" t="s">
        <v>53</v>
      </c>
      <c r="D32" s="99" t="s">
        <v>98</v>
      </c>
      <c r="E32" s="20"/>
      <c r="F32" s="45"/>
      <c r="G32" s="24"/>
      <c r="H32" s="20"/>
      <c r="I32" s="17"/>
      <c r="J32" s="45" t="s">
        <v>40</v>
      </c>
      <c r="K32" s="116">
        <v>4</v>
      </c>
      <c r="L32" s="17">
        <v>32.66</v>
      </c>
      <c r="M32" s="73">
        <v>0</v>
      </c>
      <c r="N32" s="45">
        <f>+K32+M32</f>
        <v>4</v>
      </c>
      <c r="O32" s="45" t="s">
        <v>40</v>
      </c>
    </row>
    <row r="33" spans="1:15" ht="12.75" hidden="1">
      <c r="A33" s="48">
        <v>23</v>
      </c>
      <c r="B33" s="27" t="s">
        <v>145</v>
      </c>
      <c r="C33" s="27" t="s">
        <v>146</v>
      </c>
      <c r="D33" s="27" t="s">
        <v>147</v>
      </c>
      <c r="E33" s="94"/>
      <c r="F33" s="82"/>
      <c r="G33" s="95"/>
      <c r="H33" s="113"/>
      <c r="I33" s="95"/>
      <c r="J33" s="86"/>
      <c r="K33" s="117">
        <v>4</v>
      </c>
      <c r="L33" s="95">
        <v>49.4</v>
      </c>
      <c r="M33" s="82">
        <v>0</v>
      </c>
      <c r="N33" s="82">
        <v>4</v>
      </c>
      <c r="O33" s="82" t="s">
        <v>40</v>
      </c>
    </row>
    <row r="34" spans="1:15" ht="12.75" hidden="1">
      <c r="A34" s="48">
        <v>24</v>
      </c>
      <c r="B34" s="27" t="s">
        <v>145</v>
      </c>
      <c r="C34" s="27" t="s">
        <v>146</v>
      </c>
      <c r="D34" s="27" t="s">
        <v>147</v>
      </c>
      <c r="E34" s="20"/>
      <c r="F34" s="45"/>
      <c r="G34" s="17"/>
      <c r="H34" s="6"/>
      <c r="I34" s="17"/>
      <c r="J34" s="18"/>
      <c r="K34" s="116">
        <v>0</v>
      </c>
      <c r="L34" s="17">
        <v>43.7</v>
      </c>
      <c r="M34" s="45">
        <v>0</v>
      </c>
      <c r="N34" s="45">
        <v>4</v>
      </c>
      <c r="O34" s="45" t="s">
        <v>40</v>
      </c>
    </row>
    <row r="35" spans="1:15" ht="12.75" hidden="1">
      <c r="A35" s="48">
        <v>25</v>
      </c>
      <c r="B35" s="27" t="s">
        <v>65</v>
      </c>
      <c r="C35" s="27" t="s">
        <v>17</v>
      </c>
      <c r="D35" s="27" t="s">
        <v>144</v>
      </c>
      <c r="E35" s="20"/>
      <c r="F35" s="45"/>
      <c r="G35" s="24"/>
      <c r="H35" s="20"/>
      <c r="I35" s="17"/>
      <c r="J35" s="18" t="s">
        <v>40</v>
      </c>
      <c r="K35" s="118">
        <v>4</v>
      </c>
      <c r="L35" s="18">
        <v>75.85</v>
      </c>
      <c r="M35" s="73">
        <v>19</v>
      </c>
      <c r="N35" s="73">
        <f>K35+M35</f>
        <v>23</v>
      </c>
      <c r="O35" s="45" t="s">
        <v>40</v>
      </c>
    </row>
    <row r="36" spans="1:15" ht="22.5" hidden="1">
      <c r="A36" s="48">
        <v>26</v>
      </c>
      <c r="B36" s="27" t="s">
        <v>72</v>
      </c>
      <c r="C36" s="68" t="s">
        <v>73</v>
      </c>
      <c r="D36" s="27" t="s">
        <v>74</v>
      </c>
      <c r="E36" s="18"/>
      <c r="F36" s="45"/>
      <c r="G36" s="24"/>
      <c r="H36" s="20"/>
      <c r="I36" s="17"/>
      <c r="J36" s="45" t="s">
        <v>40</v>
      </c>
      <c r="K36" s="67" t="s">
        <v>143</v>
      </c>
      <c r="L36" s="18" t="s">
        <v>40</v>
      </c>
      <c r="M36" s="73" t="s">
        <v>40</v>
      </c>
      <c r="N36" s="45"/>
      <c r="O36" s="45" t="s">
        <v>40</v>
      </c>
    </row>
    <row r="37" spans="1:15" ht="12.75" hidden="1">
      <c r="A37" s="27"/>
      <c r="B37" s="27" t="s">
        <v>40</v>
      </c>
      <c r="C37" s="27" t="s">
        <v>40</v>
      </c>
      <c r="D37" s="27" t="s">
        <v>40</v>
      </c>
      <c r="E37" s="20"/>
      <c r="F37" s="45">
        <f aca="true" t="shared" si="4" ref="F37:F42">(100-E37)*1.5</f>
        <v>150</v>
      </c>
      <c r="G37" s="20"/>
      <c r="H37" s="28"/>
      <c r="I37" s="17"/>
      <c r="J37" s="18">
        <f>G37+I37</f>
        <v>0</v>
      </c>
      <c r="K37" s="17" t="s">
        <v>39</v>
      </c>
      <c r="L37" s="17"/>
      <c r="M37" s="45"/>
      <c r="N37" s="45"/>
      <c r="O37" s="45" t="s">
        <v>40</v>
      </c>
    </row>
    <row r="38" spans="1:15" ht="12.75" hidden="1">
      <c r="A38" s="27"/>
      <c r="B38" s="27" t="s">
        <v>40</v>
      </c>
      <c r="C38" s="27" t="s">
        <v>40</v>
      </c>
      <c r="D38" s="27" t="s">
        <v>40</v>
      </c>
      <c r="E38" s="20"/>
      <c r="F38" s="45">
        <f t="shared" si="4"/>
        <v>150</v>
      </c>
      <c r="G38" s="17"/>
      <c r="H38" s="20"/>
      <c r="I38" s="17"/>
      <c r="J38" s="18">
        <f>G38+I38</f>
        <v>0</v>
      </c>
      <c r="K38" s="17" t="s">
        <v>41</v>
      </c>
      <c r="L38" s="17"/>
      <c r="M38" s="45"/>
      <c r="N38" s="45"/>
      <c r="O38" s="45" t="s">
        <v>40</v>
      </c>
    </row>
    <row r="39" spans="1:15" ht="2.25" customHeight="1" hidden="1">
      <c r="A39" s="27">
        <v>20</v>
      </c>
      <c r="B39" s="27"/>
      <c r="C39" s="27"/>
      <c r="D39" s="27"/>
      <c r="E39" s="20"/>
      <c r="F39" s="23">
        <f t="shared" si="4"/>
        <v>150</v>
      </c>
      <c r="G39" s="6"/>
      <c r="H39" s="20"/>
      <c r="I39" s="18"/>
      <c r="J39" s="18"/>
      <c r="K39" s="18"/>
      <c r="L39" s="18"/>
      <c r="M39" s="73"/>
      <c r="N39" s="73"/>
      <c r="O39" s="23" t="e">
        <f>F39+#REF!+J39</f>
        <v>#REF!</v>
      </c>
    </row>
    <row r="40" spans="1:15" ht="12.75" hidden="1">
      <c r="A40" s="27">
        <v>21</v>
      </c>
      <c r="B40" s="27"/>
      <c r="C40" s="27"/>
      <c r="D40" s="27"/>
      <c r="E40" s="20"/>
      <c r="F40" s="23">
        <f t="shared" si="4"/>
        <v>150</v>
      </c>
      <c r="G40" s="6"/>
      <c r="H40" s="20"/>
      <c r="I40" s="18"/>
      <c r="J40" s="18"/>
      <c r="K40" s="18"/>
      <c r="L40" s="18"/>
      <c r="M40" s="73"/>
      <c r="N40" s="73"/>
      <c r="O40" s="23" t="e">
        <f>F40+#REF!+J40</f>
        <v>#REF!</v>
      </c>
    </row>
    <row r="41" spans="1:15" ht="12.75" hidden="1">
      <c r="A41" s="27">
        <v>22</v>
      </c>
      <c r="B41" s="27"/>
      <c r="C41" s="27"/>
      <c r="D41" s="27"/>
      <c r="E41" s="20"/>
      <c r="F41" s="23">
        <f t="shared" si="4"/>
        <v>150</v>
      </c>
      <c r="G41" s="6"/>
      <c r="H41" s="20"/>
      <c r="I41" s="18"/>
      <c r="J41" s="18"/>
      <c r="K41" s="18"/>
      <c r="L41" s="18"/>
      <c r="M41" s="73"/>
      <c r="N41" s="73"/>
      <c r="O41" s="23" t="e">
        <f>F41+#REF!+J41</f>
        <v>#REF!</v>
      </c>
    </row>
    <row r="42" spans="1:15" ht="12.75" hidden="1">
      <c r="A42" s="27">
        <v>23</v>
      </c>
      <c r="B42" s="27"/>
      <c r="C42" s="27"/>
      <c r="D42" s="27"/>
      <c r="E42" s="20"/>
      <c r="F42" s="23">
        <f t="shared" si="4"/>
        <v>150</v>
      </c>
      <c r="G42" s="6"/>
      <c r="H42" s="20"/>
      <c r="I42" s="18"/>
      <c r="J42" s="18"/>
      <c r="K42" s="18"/>
      <c r="L42" s="18"/>
      <c r="M42" s="73"/>
      <c r="N42" s="73"/>
      <c r="O42" s="23" t="e">
        <f>F42+#REF!+J42</f>
        <v>#REF!</v>
      </c>
    </row>
    <row r="43" spans="1:15" ht="12.75">
      <c r="A43" s="32"/>
      <c r="B43" s="32"/>
      <c r="C43" s="32"/>
      <c r="D43" s="32"/>
      <c r="E43" s="33"/>
      <c r="F43" s="34"/>
      <c r="G43" s="15"/>
      <c r="H43" s="33"/>
      <c r="I43" s="35"/>
      <c r="J43" s="35"/>
      <c r="K43" s="35"/>
      <c r="L43" s="35"/>
      <c r="M43" s="74"/>
      <c r="N43" s="74"/>
      <c r="O43" s="34"/>
    </row>
    <row r="44" ht="12.75">
      <c r="B44" s="12"/>
    </row>
    <row r="45" spans="3:6" ht="12.75">
      <c r="C45" s="40"/>
      <c r="D45" s="40" t="s">
        <v>10</v>
      </c>
      <c r="E45" s="11"/>
      <c r="F45" s="11" t="s">
        <v>9</v>
      </c>
    </row>
    <row r="46" spans="2:6" ht="12.75">
      <c r="B46" s="32" t="s">
        <v>175</v>
      </c>
      <c r="C46" s="11"/>
      <c r="D46" s="11"/>
      <c r="E46" s="11"/>
      <c r="F46" s="11"/>
    </row>
    <row r="47" spans="3:6" ht="12.75">
      <c r="C47" s="11"/>
      <c r="D47" s="11"/>
      <c r="E47" s="11"/>
      <c r="F47" s="11"/>
    </row>
    <row r="48" spans="2:6" ht="12.75">
      <c r="B48" s="12"/>
      <c r="C48" s="11"/>
      <c r="D48" s="11" t="s">
        <v>100</v>
      </c>
      <c r="E48" s="11"/>
      <c r="F48" s="11" t="s">
        <v>19</v>
      </c>
    </row>
    <row r="49" spans="3:6" ht="12.75">
      <c r="C49" s="11"/>
      <c r="D49" s="11"/>
      <c r="E49" s="11"/>
      <c r="F49" s="11"/>
    </row>
    <row r="50" ht="12.75">
      <c r="F5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3.28125" style="0" customWidth="1"/>
    <col min="2" max="2" width="19.57421875" style="0" customWidth="1"/>
    <col min="3" max="3" width="9.7109375" style="0" customWidth="1"/>
    <col min="4" max="4" width="15.28125" style="0" customWidth="1"/>
    <col min="5" max="6" width="9.57421875" style="0" customWidth="1"/>
    <col min="7" max="7" width="0.13671875" style="0" hidden="1" customWidth="1"/>
    <col min="8" max="8" width="6.7109375" style="38" customWidth="1"/>
    <col min="9" max="9" width="7.57421875" style="0" customWidth="1"/>
    <col min="10" max="10" width="7.140625" style="0" customWidth="1"/>
    <col min="11" max="13" width="5.7109375" style="0" customWidth="1"/>
    <col min="14" max="14" width="6.7109375" style="0" customWidth="1"/>
    <col min="15" max="15" width="6.57421875" style="0" customWidth="1"/>
    <col min="16" max="16" width="8.7109375" style="0" customWidth="1"/>
  </cols>
  <sheetData>
    <row r="1" spans="6:10" ht="12.75">
      <c r="F1" s="1"/>
      <c r="J1" s="1"/>
    </row>
    <row r="2" spans="1:10" ht="15.75">
      <c r="A2" s="2" t="s">
        <v>0</v>
      </c>
      <c r="B2" s="12"/>
      <c r="F2" s="13"/>
      <c r="G2" s="12"/>
      <c r="H2" s="12"/>
      <c r="I2" s="12"/>
      <c r="J2" s="1"/>
    </row>
    <row r="3" spans="1:10" ht="15.75">
      <c r="A3" s="2" t="s">
        <v>24</v>
      </c>
      <c r="F3" s="13"/>
      <c r="G3" s="12"/>
      <c r="H3" s="12"/>
      <c r="I3" s="12"/>
      <c r="J3" s="1"/>
    </row>
    <row r="4" spans="1:10" ht="12.75">
      <c r="A4" s="12" t="s">
        <v>115</v>
      </c>
      <c r="B4" s="12"/>
      <c r="F4" s="13"/>
      <c r="G4" s="12"/>
      <c r="H4" s="12"/>
      <c r="I4" s="12"/>
      <c r="J4" s="1"/>
    </row>
    <row r="5" spans="1:10" ht="12.75">
      <c r="A5" s="3" t="s">
        <v>11</v>
      </c>
      <c r="B5" s="3"/>
      <c r="F5" s="1"/>
      <c r="J5" s="1"/>
    </row>
    <row r="6" spans="6:10" ht="13.5" thickBot="1">
      <c r="F6" s="1"/>
      <c r="J6" s="1"/>
    </row>
    <row r="7" spans="1:16" ht="13.5" thickBot="1">
      <c r="A7" s="12" t="s">
        <v>174</v>
      </c>
      <c r="E7" s="58" t="s">
        <v>44</v>
      </c>
      <c r="F7" s="55"/>
      <c r="H7" s="59"/>
      <c r="I7" s="54" t="s">
        <v>45</v>
      </c>
      <c r="J7" s="60"/>
      <c r="K7" s="56"/>
      <c r="L7" s="58"/>
      <c r="M7" s="61"/>
      <c r="N7" s="61" t="s">
        <v>46</v>
      </c>
      <c r="O7" s="61"/>
      <c r="P7" s="79" t="s">
        <v>47</v>
      </c>
    </row>
    <row r="8" spans="1:16" ht="27" customHeight="1">
      <c r="A8" s="4" t="s">
        <v>2</v>
      </c>
      <c r="B8" s="5" t="s">
        <v>4</v>
      </c>
      <c r="C8" s="5" t="s">
        <v>3</v>
      </c>
      <c r="D8" s="5" t="s">
        <v>5</v>
      </c>
      <c r="E8" s="70" t="s">
        <v>12</v>
      </c>
      <c r="F8" s="71" t="s">
        <v>13</v>
      </c>
      <c r="G8" s="77" t="s">
        <v>6</v>
      </c>
      <c r="H8" s="78" t="s">
        <v>85</v>
      </c>
      <c r="I8" s="70" t="s">
        <v>101</v>
      </c>
      <c r="J8" s="70" t="s">
        <v>20</v>
      </c>
      <c r="K8" s="72" t="s">
        <v>7</v>
      </c>
      <c r="L8" s="72" t="s">
        <v>6</v>
      </c>
      <c r="M8" s="72" t="s">
        <v>140</v>
      </c>
      <c r="N8" s="72" t="s">
        <v>48</v>
      </c>
      <c r="O8" s="80" t="s">
        <v>42</v>
      </c>
      <c r="P8" s="83" t="s">
        <v>8</v>
      </c>
    </row>
    <row r="9" spans="1:16" ht="24.75" customHeight="1">
      <c r="A9" s="48">
        <v>1</v>
      </c>
      <c r="B9" s="27" t="s">
        <v>113</v>
      </c>
      <c r="C9" s="27" t="s">
        <v>114</v>
      </c>
      <c r="D9" s="68" t="s">
        <v>18</v>
      </c>
      <c r="E9" s="17">
        <v>57.92</v>
      </c>
      <c r="F9" s="45">
        <f aca="true" t="shared" si="0" ref="F9:F19">(100-E9)*1.5</f>
        <v>63.12</v>
      </c>
      <c r="G9" s="24"/>
      <c r="H9" s="17">
        <v>0</v>
      </c>
      <c r="I9" s="17" t="s">
        <v>167</v>
      </c>
      <c r="J9" s="17">
        <v>0</v>
      </c>
      <c r="K9" s="18">
        <f aca="true" t="shared" si="1" ref="K9:K15">+H9+J9</f>
        <v>0</v>
      </c>
      <c r="L9" s="18">
        <v>0</v>
      </c>
      <c r="M9" s="18">
        <v>42.1</v>
      </c>
      <c r="N9" s="18">
        <v>0</v>
      </c>
      <c r="O9" s="81">
        <f aca="true" t="shared" si="2" ref="O9:O16">L9+N9</f>
        <v>0</v>
      </c>
      <c r="P9" s="84">
        <f aca="true" t="shared" si="3" ref="P9:P15">F9+G9+K9+O9</f>
        <v>63.12</v>
      </c>
    </row>
    <row r="10" spans="1:16" ht="24.75" customHeight="1">
      <c r="A10" s="49" t="s">
        <v>67</v>
      </c>
      <c r="B10" s="27" t="s">
        <v>113</v>
      </c>
      <c r="C10" s="27" t="s">
        <v>22</v>
      </c>
      <c r="D10" s="68" t="s">
        <v>18</v>
      </c>
      <c r="E10" s="17">
        <v>57.92</v>
      </c>
      <c r="F10" s="45">
        <f t="shared" si="0"/>
        <v>63.12</v>
      </c>
      <c r="G10" s="24"/>
      <c r="H10" s="17">
        <v>0</v>
      </c>
      <c r="I10" s="17" t="s">
        <v>168</v>
      </c>
      <c r="J10" s="17">
        <v>0</v>
      </c>
      <c r="K10" s="18">
        <f t="shared" si="1"/>
        <v>0</v>
      </c>
      <c r="L10" s="18">
        <v>0</v>
      </c>
      <c r="M10" s="18">
        <v>42.41</v>
      </c>
      <c r="N10" s="18">
        <v>0</v>
      </c>
      <c r="O10" s="81">
        <f t="shared" si="2"/>
        <v>0</v>
      </c>
      <c r="P10" s="84">
        <f t="shared" si="3"/>
        <v>63.12</v>
      </c>
    </row>
    <row r="11" spans="1:16" ht="24.75" customHeight="1">
      <c r="A11" s="49" t="s">
        <v>50</v>
      </c>
      <c r="B11" s="27" t="s">
        <v>16</v>
      </c>
      <c r="C11" s="27" t="s">
        <v>23</v>
      </c>
      <c r="D11" s="68" t="s">
        <v>18</v>
      </c>
      <c r="E11" s="17">
        <v>56.67</v>
      </c>
      <c r="F11" s="45">
        <f t="shared" si="0"/>
        <v>64.995</v>
      </c>
      <c r="G11" s="24"/>
      <c r="H11" s="17">
        <v>0</v>
      </c>
      <c r="I11" s="17" t="s">
        <v>168</v>
      </c>
      <c r="J11" s="17">
        <v>0</v>
      </c>
      <c r="K11" s="18">
        <f t="shared" si="1"/>
        <v>0</v>
      </c>
      <c r="L11" s="18">
        <v>8</v>
      </c>
      <c r="M11" s="18">
        <v>50.96</v>
      </c>
      <c r="N11" s="18">
        <v>0</v>
      </c>
      <c r="O11" s="81">
        <f t="shared" si="2"/>
        <v>8</v>
      </c>
      <c r="P11" s="84">
        <f t="shared" si="3"/>
        <v>72.995</v>
      </c>
    </row>
    <row r="12" spans="1:16" ht="24.75" customHeight="1">
      <c r="A12" s="48">
        <v>4</v>
      </c>
      <c r="B12" s="27" t="s">
        <v>116</v>
      </c>
      <c r="C12" s="27" t="s">
        <v>139</v>
      </c>
      <c r="D12" s="68" t="s">
        <v>118</v>
      </c>
      <c r="E12" s="17">
        <v>61.04</v>
      </c>
      <c r="F12" s="45">
        <f t="shared" si="0"/>
        <v>58.44</v>
      </c>
      <c r="G12" s="24"/>
      <c r="H12" s="17">
        <v>0</v>
      </c>
      <c r="I12" s="17" t="s">
        <v>166</v>
      </c>
      <c r="J12" s="17">
        <v>3.6</v>
      </c>
      <c r="K12" s="18">
        <f t="shared" si="1"/>
        <v>3.6</v>
      </c>
      <c r="L12" s="17">
        <v>12</v>
      </c>
      <c r="M12" s="17">
        <v>47.21</v>
      </c>
      <c r="N12" s="17">
        <v>0</v>
      </c>
      <c r="O12" s="81">
        <f t="shared" si="2"/>
        <v>12</v>
      </c>
      <c r="P12" s="84">
        <f t="shared" si="3"/>
        <v>74.03999999999999</v>
      </c>
    </row>
    <row r="13" spans="1:16" ht="24.75" customHeight="1">
      <c r="A13" s="48">
        <v>5</v>
      </c>
      <c r="B13" s="27" t="s">
        <v>34</v>
      </c>
      <c r="C13" s="27" t="s">
        <v>35</v>
      </c>
      <c r="D13" s="68" t="s">
        <v>141</v>
      </c>
      <c r="E13" s="17">
        <v>57.5</v>
      </c>
      <c r="F13" s="45">
        <f t="shared" si="0"/>
        <v>63.75</v>
      </c>
      <c r="G13" s="24"/>
      <c r="H13" s="17">
        <v>0</v>
      </c>
      <c r="I13" s="17" t="s">
        <v>169</v>
      </c>
      <c r="J13" s="17">
        <v>9.6</v>
      </c>
      <c r="K13" s="18">
        <f t="shared" si="1"/>
        <v>9.6</v>
      </c>
      <c r="L13" s="18">
        <v>4</v>
      </c>
      <c r="M13" s="18">
        <v>47.35</v>
      </c>
      <c r="N13" s="18">
        <v>0</v>
      </c>
      <c r="O13" s="81">
        <f t="shared" si="2"/>
        <v>4</v>
      </c>
      <c r="P13" s="84">
        <f t="shared" si="3"/>
        <v>77.35</v>
      </c>
    </row>
    <row r="14" spans="1:17" ht="24.75" customHeight="1">
      <c r="A14" s="48">
        <v>6</v>
      </c>
      <c r="B14" s="29" t="s">
        <v>31</v>
      </c>
      <c r="C14" s="29" t="s">
        <v>32</v>
      </c>
      <c r="D14" s="75" t="s">
        <v>119</v>
      </c>
      <c r="E14" s="30">
        <v>60.21</v>
      </c>
      <c r="F14" s="45">
        <f t="shared" si="0"/>
        <v>59.685</v>
      </c>
      <c r="G14" s="31"/>
      <c r="H14" s="30">
        <v>20</v>
      </c>
      <c r="I14" s="30" t="s">
        <v>166</v>
      </c>
      <c r="J14" s="30">
        <v>3.6</v>
      </c>
      <c r="K14" s="18">
        <f t="shared" si="1"/>
        <v>23.6</v>
      </c>
      <c r="L14" s="18">
        <v>0</v>
      </c>
      <c r="M14" s="18">
        <v>43.75</v>
      </c>
      <c r="N14" s="18">
        <v>0</v>
      </c>
      <c r="O14" s="81">
        <f t="shared" si="2"/>
        <v>0</v>
      </c>
      <c r="P14" s="84">
        <f t="shared" si="3"/>
        <v>83.285</v>
      </c>
      <c r="Q14" s="8"/>
    </row>
    <row r="15" spans="1:17" ht="24.75" customHeight="1">
      <c r="A15" s="48">
        <v>7</v>
      </c>
      <c r="B15" s="29" t="s">
        <v>116</v>
      </c>
      <c r="C15" s="29" t="s">
        <v>117</v>
      </c>
      <c r="D15" s="75" t="s">
        <v>118</v>
      </c>
      <c r="E15" s="43">
        <v>60.83</v>
      </c>
      <c r="F15" s="45">
        <f t="shared" si="0"/>
        <v>58.755</v>
      </c>
      <c r="G15" s="31"/>
      <c r="H15" s="30">
        <v>20</v>
      </c>
      <c r="I15" s="30" t="s">
        <v>165</v>
      </c>
      <c r="J15" s="30">
        <v>14.8</v>
      </c>
      <c r="K15" s="18">
        <f t="shared" si="1"/>
        <v>34.8</v>
      </c>
      <c r="L15" s="18">
        <v>0</v>
      </c>
      <c r="M15" s="18">
        <v>47.81</v>
      </c>
      <c r="N15" s="18">
        <v>0</v>
      </c>
      <c r="O15" s="81">
        <f t="shared" si="2"/>
        <v>0</v>
      </c>
      <c r="P15" s="84">
        <f t="shared" si="3"/>
        <v>93.555</v>
      </c>
      <c r="Q15" s="8"/>
    </row>
    <row r="16" spans="1:17" ht="24.75" customHeight="1">
      <c r="A16" s="48">
        <v>8</v>
      </c>
      <c r="B16" s="29" t="s">
        <v>36</v>
      </c>
      <c r="C16" s="29" t="s">
        <v>38</v>
      </c>
      <c r="D16" s="75" t="s">
        <v>33</v>
      </c>
      <c r="E16" s="30">
        <v>56.46</v>
      </c>
      <c r="F16" s="45">
        <f t="shared" si="0"/>
        <v>65.31</v>
      </c>
      <c r="G16" s="31"/>
      <c r="H16" s="30" t="s">
        <v>143</v>
      </c>
      <c r="I16" s="30"/>
      <c r="J16" s="30">
        <v>0</v>
      </c>
      <c r="K16" s="17" t="s">
        <v>40</v>
      </c>
      <c r="L16" s="18">
        <v>4</v>
      </c>
      <c r="M16" s="18">
        <v>50.43</v>
      </c>
      <c r="N16" s="18">
        <v>0</v>
      </c>
      <c r="O16" s="81">
        <f t="shared" si="2"/>
        <v>4</v>
      </c>
      <c r="P16" s="84" t="s">
        <v>178</v>
      </c>
      <c r="Q16" s="8"/>
    </row>
    <row r="17" spans="1:17" ht="24.75" customHeight="1" thickBot="1">
      <c r="A17" s="48">
        <v>9</v>
      </c>
      <c r="B17" s="29" t="s">
        <v>28</v>
      </c>
      <c r="C17" s="29" t="s">
        <v>29</v>
      </c>
      <c r="D17" s="75" t="s">
        <v>17</v>
      </c>
      <c r="E17" s="30">
        <v>53.75</v>
      </c>
      <c r="F17" s="45">
        <f t="shared" si="0"/>
        <v>69.375</v>
      </c>
      <c r="G17" s="42"/>
      <c r="H17" s="30" t="s">
        <v>41</v>
      </c>
      <c r="I17" s="44"/>
      <c r="J17" s="43"/>
      <c r="K17" s="18"/>
      <c r="L17" s="17" t="s">
        <v>66</v>
      </c>
      <c r="M17" s="18"/>
      <c r="N17" s="18"/>
      <c r="O17" s="105" t="s">
        <v>40</v>
      </c>
      <c r="P17" s="85" t="s">
        <v>179</v>
      </c>
      <c r="Q17" s="8"/>
    </row>
    <row r="18" spans="1:17" ht="24.75" customHeight="1">
      <c r="A18" s="27"/>
      <c r="B18" s="29" t="s">
        <v>40</v>
      </c>
      <c r="C18" s="29" t="s">
        <v>40</v>
      </c>
      <c r="D18" s="29" t="s">
        <v>40</v>
      </c>
      <c r="E18" s="30"/>
      <c r="F18" s="45"/>
      <c r="G18" s="31"/>
      <c r="H18" s="30"/>
      <c r="I18" s="30"/>
      <c r="J18" s="30"/>
      <c r="K18" s="18"/>
      <c r="L18" s="17"/>
      <c r="M18" s="17"/>
      <c r="N18" s="17"/>
      <c r="O18" s="18"/>
      <c r="P18" s="82" t="s">
        <v>40</v>
      </c>
      <c r="Q18" s="8"/>
    </row>
    <row r="19" spans="1:17" ht="24.75" customHeight="1">
      <c r="A19" s="27"/>
      <c r="B19" s="29"/>
      <c r="C19" s="29"/>
      <c r="D19" s="29"/>
      <c r="E19" s="43"/>
      <c r="F19" s="45"/>
      <c r="G19" s="42"/>
      <c r="H19" s="43"/>
      <c r="I19" s="44"/>
      <c r="J19" s="43"/>
      <c r="K19" s="18"/>
      <c r="L19" s="17"/>
      <c r="M19" s="17"/>
      <c r="N19" s="17"/>
      <c r="O19" s="18"/>
      <c r="P19" s="45" t="s">
        <v>40</v>
      </c>
      <c r="Q19" s="8"/>
    </row>
    <row r="20" spans="1:17" ht="24.75" customHeight="1">
      <c r="A20" s="27"/>
      <c r="B20" s="27"/>
      <c r="C20" s="27"/>
      <c r="D20" s="27"/>
      <c r="E20" s="17"/>
      <c r="F20" s="45"/>
      <c r="G20" s="24"/>
      <c r="H20" s="17"/>
      <c r="I20" s="17"/>
      <c r="J20" s="17"/>
      <c r="K20" s="18"/>
      <c r="L20" s="18"/>
      <c r="M20" s="18"/>
      <c r="N20" s="18"/>
      <c r="O20" s="18"/>
      <c r="P20" s="23"/>
      <c r="Q20" s="8"/>
    </row>
    <row r="21" spans="1:10" ht="12.75">
      <c r="A21" s="7"/>
      <c r="B21" s="8"/>
      <c r="E21" s="8"/>
      <c r="F21" s="19"/>
      <c r="G21" s="21"/>
      <c r="H21" s="39"/>
      <c r="I21" s="8"/>
      <c r="J21" s="9"/>
    </row>
    <row r="22" ht="12.75">
      <c r="B22" s="32" t="s">
        <v>175</v>
      </c>
    </row>
    <row r="23" spans="4:6" ht="12.75">
      <c r="D23" s="10" t="s">
        <v>10</v>
      </c>
      <c r="F23" s="10" t="s">
        <v>9</v>
      </c>
    </row>
    <row r="24" spans="4:6" ht="12.75">
      <c r="D24" s="10"/>
      <c r="F24" s="10"/>
    </row>
    <row r="25" spans="4:6" ht="12.75">
      <c r="D25" s="11" t="s">
        <v>100</v>
      </c>
      <c r="F25" s="10" t="s">
        <v>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C1">
      <selection activeCell="O11" sqref="O11"/>
    </sheetView>
  </sheetViews>
  <sheetFormatPr defaultColWidth="9.140625" defaultRowHeight="12.75"/>
  <cols>
    <col min="1" max="1" width="3.00390625" style="0" customWidth="1"/>
    <col min="2" max="2" width="15.421875" style="0" customWidth="1"/>
    <col min="3" max="3" width="14.421875" style="0" customWidth="1"/>
    <col min="4" max="4" width="10.140625" style="0" customWidth="1"/>
    <col min="5" max="5" width="11.7109375" style="0" customWidth="1"/>
    <col min="6" max="6" width="13.140625" style="0" customWidth="1"/>
    <col min="7" max="7" width="6.140625" style="0" customWidth="1"/>
    <col min="8" max="8" width="7.28125" style="0" customWidth="1"/>
    <col min="9" max="9" width="7.57421875" style="0" customWidth="1"/>
    <col min="10" max="10" width="8.8515625" style="0" customWidth="1"/>
    <col min="11" max="11" width="6.00390625" style="0" customWidth="1"/>
    <col min="12" max="12" width="7.28125" style="0" customWidth="1"/>
    <col min="13" max="13" width="6.28125" style="0" customWidth="1"/>
    <col min="14" max="14" width="7.140625" style="0" customWidth="1"/>
    <col min="15" max="15" width="7.421875" style="0" customWidth="1"/>
  </cols>
  <sheetData>
    <row r="1" spans="6:12" ht="12.75">
      <c r="F1" s="1"/>
      <c r="L1" s="1"/>
    </row>
    <row r="2" spans="1:12" ht="15.75">
      <c r="A2" s="2" t="s">
        <v>0</v>
      </c>
      <c r="F2" s="1"/>
      <c r="L2" s="1"/>
    </row>
    <row r="3" spans="1:12" ht="15.75">
      <c r="A3" s="2" t="s">
        <v>24</v>
      </c>
      <c r="F3" s="1"/>
      <c r="L3" s="1"/>
    </row>
    <row r="4" spans="1:12" ht="12.75">
      <c r="A4" s="12" t="s">
        <v>120</v>
      </c>
      <c r="F4" s="1"/>
      <c r="J4" s="12"/>
      <c r="K4" s="12"/>
      <c r="L4" s="1"/>
    </row>
    <row r="5" spans="1:12" ht="12.75">
      <c r="A5" s="3" t="s">
        <v>1</v>
      </c>
      <c r="F5" s="1"/>
      <c r="K5" s="12"/>
      <c r="L5" s="1"/>
    </row>
    <row r="6" spans="6:14" ht="13.5" thickBot="1">
      <c r="F6" s="1"/>
      <c r="K6" s="12"/>
      <c r="L6" s="1"/>
      <c r="M6" s="12"/>
      <c r="N6" s="12"/>
    </row>
    <row r="7" spans="1:15" ht="13.5" thickBot="1">
      <c r="A7" s="12" t="s">
        <v>174</v>
      </c>
      <c r="E7" s="63" t="s">
        <v>44</v>
      </c>
      <c r="F7" s="64"/>
      <c r="G7" s="59"/>
      <c r="H7" s="54" t="s">
        <v>45</v>
      </c>
      <c r="I7" s="60"/>
      <c r="J7" s="56"/>
      <c r="K7" s="58"/>
      <c r="L7" s="61"/>
      <c r="M7" s="61" t="s">
        <v>46</v>
      </c>
      <c r="N7" s="61"/>
      <c r="O7" s="79" t="s">
        <v>47</v>
      </c>
    </row>
    <row r="8" spans="1:15" ht="22.5">
      <c r="A8" s="4" t="s">
        <v>2</v>
      </c>
      <c r="B8" s="65" t="s">
        <v>4</v>
      </c>
      <c r="C8" s="65" t="s">
        <v>5</v>
      </c>
      <c r="D8" s="65" t="s">
        <v>3</v>
      </c>
      <c r="E8" s="50" t="s">
        <v>12</v>
      </c>
      <c r="F8" s="51" t="s">
        <v>13</v>
      </c>
      <c r="G8" s="78" t="s">
        <v>85</v>
      </c>
      <c r="H8" s="70" t="s">
        <v>101</v>
      </c>
      <c r="I8" s="70" t="s">
        <v>20</v>
      </c>
      <c r="J8" s="72" t="s">
        <v>7</v>
      </c>
      <c r="K8" s="72" t="s">
        <v>6</v>
      </c>
      <c r="L8" s="72" t="s">
        <v>140</v>
      </c>
      <c r="M8" s="72" t="s">
        <v>48</v>
      </c>
      <c r="N8" s="80" t="s">
        <v>42</v>
      </c>
      <c r="O8" s="83" t="s">
        <v>8</v>
      </c>
    </row>
    <row r="9" spans="1:15" ht="15" customHeight="1">
      <c r="A9" s="46">
        <v>1</v>
      </c>
      <c r="B9" s="27" t="s">
        <v>142</v>
      </c>
      <c r="C9" s="69" t="s">
        <v>112</v>
      </c>
      <c r="D9" s="27" t="s">
        <v>123</v>
      </c>
      <c r="E9" s="17">
        <v>51.52</v>
      </c>
      <c r="F9" s="45">
        <f>ROUND((100-E9)*1.5,1)</f>
        <v>72.7</v>
      </c>
      <c r="G9" s="18">
        <v>0</v>
      </c>
      <c r="H9" s="17" t="s">
        <v>170</v>
      </c>
      <c r="I9" s="17">
        <v>9.6</v>
      </c>
      <c r="J9" s="17">
        <v>0</v>
      </c>
      <c r="K9" s="17">
        <v>4</v>
      </c>
      <c r="L9" s="17">
        <v>63.02</v>
      </c>
      <c r="M9" s="18">
        <v>0</v>
      </c>
      <c r="N9" s="81">
        <f>K9+M9</f>
        <v>4</v>
      </c>
      <c r="O9" s="84">
        <f>F9+J9+N9</f>
        <v>76.7</v>
      </c>
    </row>
    <row r="10" spans="1:15" ht="15" customHeight="1">
      <c r="A10" s="47" t="s">
        <v>67</v>
      </c>
      <c r="B10" s="27" t="s">
        <v>26</v>
      </c>
      <c r="C10" s="27" t="s">
        <v>59</v>
      </c>
      <c r="D10" s="27" t="s">
        <v>27</v>
      </c>
      <c r="E10" s="17">
        <v>60.44</v>
      </c>
      <c r="F10" s="45">
        <f>ROUND((100-E10)*1.5,1)</f>
        <v>59.3</v>
      </c>
      <c r="G10" s="17" t="s">
        <v>143</v>
      </c>
      <c r="H10" s="18"/>
      <c r="I10" s="17"/>
      <c r="J10" s="17">
        <v>0</v>
      </c>
      <c r="K10" s="17">
        <v>8</v>
      </c>
      <c r="L10" s="17">
        <v>65.01</v>
      </c>
      <c r="M10" s="18">
        <v>1</v>
      </c>
      <c r="N10" s="81">
        <f>K10+M10</f>
        <v>9</v>
      </c>
      <c r="O10" s="84" t="s">
        <v>178</v>
      </c>
    </row>
    <row r="11" spans="1:15" ht="15" customHeight="1">
      <c r="A11" s="46">
        <v>3</v>
      </c>
      <c r="B11" s="27" t="s">
        <v>121</v>
      </c>
      <c r="C11" s="27" t="s">
        <v>15</v>
      </c>
      <c r="D11" s="27" t="s">
        <v>122</v>
      </c>
      <c r="E11" s="17">
        <v>57.83</v>
      </c>
      <c r="F11" s="45">
        <f>ROUND((100-E11)*1.5,1)</f>
        <v>63.3</v>
      </c>
      <c r="G11" s="17" t="s">
        <v>41</v>
      </c>
      <c r="H11" s="18"/>
      <c r="I11" s="17"/>
      <c r="J11" s="17" t="s">
        <v>40</v>
      </c>
      <c r="K11" s="17"/>
      <c r="L11" s="17"/>
      <c r="M11" s="18"/>
      <c r="N11" s="81"/>
      <c r="O11" s="84" t="s">
        <v>180</v>
      </c>
    </row>
    <row r="12" spans="1:14" ht="12.75" hidden="1">
      <c r="A12" s="25"/>
      <c r="B12" s="27" t="s">
        <v>40</v>
      </c>
      <c r="C12" s="27" t="s">
        <v>40</v>
      </c>
      <c r="D12" s="27" t="s">
        <v>40</v>
      </c>
      <c r="E12" s="17"/>
      <c r="F12" s="45">
        <f>ROUND((100-E12)*1.5,1)</f>
        <v>150</v>
      </c>
      <c r="G12" s="17"/>
      <c r="H12" s="17"/>
      <c r="I12" s="17"/>
      <c r="J12" s="17"/>
      <c r="K12" s="17"/>
      <c r="L12" s="17"/>
      <c r="M12" s="17"/>
      <c r="N12" s="45" t="s">
        <v>40</v>
      </c>
    </row>
    <row r="13" spans="1:15" ht="12.75" hidden="1">
      <c r="A13" s="25"/>
      <c r="B13" s="27"/>
      <c r="C13" s="27"/>
      <c r="D13" s="27"/>
      <c r="E13" s="17"/>
      <c r="F13" s="23"/>
      <c r="G13" s="24"/>
      <c r="H13" s="24"/>
      <c r="I13" s="24"/>
      <c r="J13" s="17"/>
      <c r="K13" s="17"/>
      <c r="L13" s="17"/>
      <c r="M13" s="18"/>
      <c r="N13" s="18"/>
      <c r="O13" s="45"/>
    </row>
    <row r="14" spans="1:15" ht="12.75" hidden="1">
      <c r="A14" s="25"/>
      <c r="B14" s="27"/>
      <c r="C14" s="27"/>
      <c r="D14" s="27"/>
      <c r="E14" s="17"/>
      <c r="F14" s="23"/>
      <c r="G14" s="24"/>
      <c r="H14" s="24"/>
      <c r="I14" s="24"/>
      <c r="J14" s="17"/>
      <c r="K14" s="17"/>
      <c r="L14" s="17"/>
      <c r="M14" s="18"/>
      <c r="N14" s="18"/>
      <c r="O14" s="45"/>
    </row>
    <row r="15" spans="1:12" ht="12.75">
      <c r="A15" s="15"/>
      <c r="F15" s="16"/>
      <c r="G15" s="37"/>
      <c r="H15" s="37"/>
      <c r="I15" s="37"/>
      <c r="J15" s="36"/>
      <c r="K15" s="36"/>
      <c r="L15" s="16"/>
    </row>
    <row r="16" spans="1:12" ht="12.75">
      <c r="A16" s="22"/>
      <c r="B16" s="32" t="s">
        <v>175</v>
      </c>
      <c r="D16" s="10" t="s">
        <v>9</v>
      </c>
      <c r="F16" s="41" t="s">
        <v>10</v>
      </c>
      <c r="G16" s="33"/>
      <c r="H16" s="33"/>
      <c r="I16" s="33"/>
      <c r="J16" s="33"/>
      <c r="K16" s="33"/>
      <c r="L16" s="16"/>
    </row>
    <row r="17" spans="1:12" ht="12.75">
      <c r="A17" s="7"/>
      <c r="D17" s="10"/>
      <c r="E17" s="10"/>
      <c r="G17" s="8"/>
      <c r="H17" s="8"/>
      <c r="I17" s="8"/>
      <c r="J17" s="8"/>
      <c r="K17" s="8"/>
      <c r="L17" s="16"/>
    </row>
    <row r="18" spans="1:12" ht="12.75">
      <c r="A18" s="7"/>
      <c r="D18" s="10"/>
      <c r="E18" s="10"/>
      <c r="G18" s="8"/>
      <c r="H18" s="8"/>
      <c r="I18" s="8"/>
      <c r="J18" s="8"/>
      <c r="K18" s="8"/>
      <c r="L18" s="16"/>
    </row>
    <row r="19" spans="1:12" ht="12.75">
      <c r="A19" s="7"/>
      <c r="D19" s="11" t="s">
        <v>19</v>
      </c>
      <c r="E19" s="11"/>
      <c r="F19" s="66" t="s">
        <v>100</v>
      </c>
      <c r="G19" s="8"/>
      <c r="H19" s="8"/>
      <c r="I19" s="8"/>
      <c r="J19" s="8"/>
      <c r="K19" s="8"/>
      <c r="L19" s="16"/>
    </row>
    <row r="20" spans="1:12" ht="12.75">
      <c r="A20" s="7"/>
      <c r="B20" s="8"/>
      <c r="E20" s="8"/>
      <c r="F20" s="9"/>
      <c r="G20" s="8"/>
      <c r="H20" s="8"/>
      <c r="I20" s="8"/>
      <c r="J20" s="8"/>
      <c r="K20" s="8"/>
      <c r="L20" s="9"/>
    </row>
    <row r="21" spans="1:12" ht="12.75">
      <c r="A21" s="7"/>
      <c r="B21" s="8"/>
      <c r="E21" s="8"/>
      <c r="F21" s="9"/>
      <c r="G21" s="8"/>
      <c r="H21" s="8"/>
      <c r="I21" s="8"/>
      <c r="J21" s="8"/>
      <c r="K21" s="8"/>
      <c r="L21" s="9"/>
    </row>
    <row r="22" spans="6:12" ht="12.75">
      <c r="F22" s="1"/>
      <c r="L22" s="1"/>
    </row>
    <row r="23" ht="12.75">
      <c r="F23" s="26"/>
    </row>
    <row r="24" ht="12.75">
      <c r="F24" s="26"/>
    </row>
    <row r="25" ht="12.75">
      <c r="F25" s="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.140625" style="0" customWidth="1"/>
    <col min="2" max="2" width="15.140625" style="0" customWidth="1"/>
    <col min="3" max="3" width="12.421875" style="0" customWidth="1"/>
    <col min="4" max="4" width="7.8515625" style="0" customWidth="1"/>
    <col min="5" max="6" width="9.421875" style="0" customWidth="1"/>
    <col min="7" max="7" width="7.00390625" style="0" customWidth="1"/>
    <col min="8" max="8" width="7.7109375" style="0" customWidth="1"/>
    <col min="9" max="9" width="7.421875" style="0" customWidth="1"/>
    <col min="10" max="10" width="7.57421875" style="0" customWidth="1"/>
    <col min="11" max="11" width="6.28125" style="0" customWidth="1"/>
    <col min="12" max="12" width="8.28125" style="0" customWidth="1"/>
    <col min="13" max="13" width="7.8515625" style="0" customWidth="1"/>
    <col min="14" max="14" width="8.00390625" style="0" customWidth="1"/>
  </cols>
  <sheetData>
    <row r="2" spans="1:12" ht="15.75">
      <c r="A2" s="2" t="s">
        <v>0</v>
      </c>
      <c r="F2" s="1"/>
      <c r="L2" s="1"/>
    </row>
    <row r="3" spans="1:12" ht="15.75">
      <c r="A3" s="2" t="s">
        <v>24</v>
      </c>
      <c r="F3" s="1"/>
      <c r="L3" s="1"/>
    </row>
    <row r="4" spans="1:12" ht="12.75">
      <c r="A4" s="12" t="s">
        <v>120</v>
      </c>
      <c r="F4" s="1"/>
      <c r="J4" s="12"/>
      <c r="K4" s="12"/>
      <c r="L4" s="1"/>
    </row>
    <row r="5" spans="1:12" ht="12.75">
      <c r="A5" s="3" t="s">
        <v>64</v>
      </c>
      <c r="F5" s="1"/>
      <c r="K5" s="12"/>
      <c r="L5" s="1"/>
    </row>
    <row r="6" spans="6:14" ht="13.5" thickBot="1">
      <c r="F6" s="1"/>
      <c r="K6" s="12"/>
      <c r="L6" s="1"/>
      <c r="M6" s="12"/>
      <c r="N6" s="12"/>
    </row>
    <row r="7" spans="1:15" ht="13.5" thickBot="1">
      <c r="A7" s="12" t="s">
        <v>174</v>
      </c>
      <c r="E7" s="63" t="s">
        <v>44</v>
      </c>
      <c r="F7" s="64"/>
      <c r="G7" s="59"/>
      <c r="H7" s="54" t="s">
        <v>45</v>
      </c>
      <c r="I7" s="60"/>
      <c r="J7" s="56"/>
      <c r="K7" s="58"/>
      <c r="L7" s="61"/>
      <c r="M7" s="61" t="s">
        <v>46</v>
      </c>
      <c r="N7" s="61"/>
      <c r="O7" s="79" t="s">
        <v>47</v>
      </c>
    </row>
    <row r="8" spans="1:15" ht="22.5">
      <c r="A8" s="4" t="s">
        <v>2</v>
      </c>
      <c r="B8" s="65" t="s">
        <v>4</v>
      </c>
      <c r="C8" s="65" t="s">
        <v>5</v>
      </c>
      <c r="D8" s="65" t="s">
        <v>3</v>
      </c>
      <c r="E8" s="70" t="s">
        <v>12</v>
      </c>
      <c r="F8" s="71" t="s">
        <v>13</v>
      </c>
      <c r="G8" s="78" t="s">
        <v>85</v>
      </c>
      <c r="H8" s="70" t="s">
        <v>101</v>
      </c>
      <c r="I8" s="70" t="s">
        <v>20</v>
      </c>
      <c r="J8" s="72" t="s">
        <v>7</v>
      </c>
      <c r="K8" s="72" t="s">
        <v>6</v>
      </c>
      <c r="L8" s="72" t="s">
        <v>140</v>
      </c>
      <c r="M8" s="72" t="s">
        <v>48</v>
      </c>
      <c r="N8" s="80" t="s">
        <v>42</v>
      </c>
      <c r="O8" s="83" t="s">
        <v>8</v>
      </c>
    </row>
    <row r="9" spans="1:15" ht="22.5" customHeight="1">
      <c r="A9" s="25">
        <v>1</v>
      </c>
      <c r="B9" s="27" t="s">
        <v>26</v>
      </c>
      <c r="C9" s="68" t="s">
        <v>59</v>
      </c>
      <c r="D9" s="27" t="s">
        <v>63</v>
      </c>
      <c r="E9" s="17">
        <v>60.63</v>
      </c>
      <c r="F9" s="45">
        <f>ROUND((100-E9)*1.5,1)</f>
        <v>59.1</v>
      </c>
      <c r="G9" s="18"/>
      <c r="H9" s="18">
        <v>0</v>
      </c>
      <c r="I9" s="17"/>
      <c r="J9" s="17">
        <f>+G9+I9</f>
        <v>0</v>
      </c>
      <c r="K9" s="17" t="s">
        <v>143</v>
      </c>
      <c r="L9" s="17">
        <v>0</v>
      </c>
      <c r="M9" s="18">
        <v>0</v>
      </c>
      <c r="N9" s="17" t="s">
        <v>40</v>
      </c>
      <c r="O9" s="45" t="s">
        <v>66</v>
      </c>
    </row>
    <row r="10" spans="1:15" ht="22.5" customHeight="1">
      <c r="A10" s="46">
        <v>2</v>
      </c>
      <c r="B10" s="27" t="s">
        <v>121</v>
      </c>
      <c r="C10" s="106" t="s">
        <v>15</v>
      </c>
      <c r="D10" s="27" t="s">
        <v>136</v>
      </c>
      <c r="E10" s="17">
        <v>56.25</v>
      </c>
      <c r="F10" s="45">
        <f>ROUND((100-E10)*1.5,1)</f>
        <v>65.6</v>
      </c>
      <c r="G10" s="17" t="s">
        <v>41</v>
      </c>
      <c r="H10" s="18"/>
      <c r="I10" s="17"/>
      <c r="J10" s="17" t="s">
        <v>40</v>
      </c>
      <c r="K10" s="17" t="s">
        <v>41</v>
      </c>
      <c r="L10" s="17"/>
      <c r="M10" s="18"/>
      <c r="N10" s="18"/>
      <c r="O10" s="45" t="s">
        <v>179</v>
      </c>
    </row>
    <row r="11" spans="1:15" ht="12.75">
      <c r="A11" s="15"/>
      <c r="F11" s="16"/>
      <c r="G11" s="35"/>
      <c r="H11" s="35"/>
      <c r="I11" s="36"/>
      <c r="J11" s="36"/>
      <c r="K11" s="36"/>
      <c r="L11" s="36"/>
      <c r="M11" s="35"/>
      <c r="N11" s="35"/>
      <c r="O11" s="16"/>
    </row>
    <row r="12" spans="1:12" ht="12.75">
      <c r="A12" s="22"/>
      <c r="C12" s="10"/>
      <c r="D12" s="10" t="s">
        <v>9</v>
      </c>
      <c r="F12" s="41" t="s">
        <v>10</v>
      </c>
      <c r="G12" s="16"/>
      <c r="H12" s="33"/>
      <c r="I12" s="33"/>
      <c r="J12" s="33"/>
      <c r="K12" s="33"/>
      <c r="L12" s="16"/>
    </row>
    <row r="13" spans="1:12" ht="12.75">
      <c r="A13" s="7"/>
      <c r="B13" s="32" t="s">
        <v>175</v>
      </c>
      <c r="C13" s="10"/>
      <c r="D13" s="10"/>
      <c r="E13" s="10"/>
      <c r="G13" s="16"/>
      <c r="H13" s="8"/>
      <c r="I13" s="8"/>
      <c r="J13" s="8"/>
      <c r="K13" s="8"/>
      <c r="L13" s="16"/>
    </row>
    <row r="14" spans="1:12" ht="12.75">
      <c r="A14" s="7"/>
      <c r="C14" s="10"/>
      <c r="D14" s="10"/>
      <c r="E14" s="10"/>
      <c r="G14" s="16"/>
      <c r="H14" s="8"/>
      <c r="I14" s="8"/>
      <c r="J14" s="8"/>
      <c r="K14" s="8"/>
      <c r="L14" s="16"/>
    </row>
    <row r="15" spans="1:12" ht="12.75">
      <c r="A15" s="7"/>
      <c r="C15" s="11"/>
      <c r="D15" s="11" t="s">
        <v>19</v>
      </c>
      <c r="E15" s="11"/>
      <c r="F15" s="66" t="s">
        <v>100</v>
      </c>
      <c r="G15" s="16"/>
      <c r="H15" s="8"/>
      <c r="I15" s="8"/>
      <c r="J15" s="8"/>
      <c r="K15" s="8"/>
      <c r="L15" s="1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B7">
      <selection activeCell="O15" sqref="O15"/>
    </sheetView>
  </sheetViews>
  <sheetFormatPr defaultColWidth="9.140625" defaultRowHeight="12.75"/>
  <cols>
    <col min="1" max="1" width="4.140625" style="0" customWidth="1"/>
    <col min="2" max="2" width="16.57421875" style="0" customWidth="1"/>
    <col min="3" max="3" width="12.28125" style="0" customWidth="1"/>
    <col min="5" max="5" width="9.421875" style="0" customWidth="1"/>
    <col min="6" max="6" width="9.8515625" style="0" customWidth="1"/>
    <col min="7" max="7" width="6.7109375" style="0" customWidth="1"/>
    <col min="9" max="9" width="7.28125" style="0" customWidth="1"/>
    <col min="10" max="10" width="7.57421875" style="0" customWidth="1"/>
    <col min="11" max="14" width="7.8515625" style="0" customWidth="1"/>
  </cols>
  <sheetData>
    <row r="2" spans="1:15" ht="15.75">
      <c r="A2" s="2" t="s">
        <v>0</v>
      </c>
      <c r="B2" s="12"/>
      <c r="D2" s="3"/>
      <c r="E2" s="12"/>
      <c r="F2" s="13"/>
      <c r="G2" s="12"/>
      <c r="H2" s="12"/>
      <c r="I2" s="12"/>
      <c r="J2" s="12"/>
      <c r="K2" s="12"/>
      <c r="L2" s="12"/>
      <c r="M2" s="12"/>
      <c r="N2" s="12"/>
      <c r="O2" s="13"/>
    </row>
    <row r="3" spans="1:15" ht="15.75">
      <c r="A3" s="2" t="s">
        <v>24</v>
      </c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3"/>
    </row>
    <row r="4" spans="1:15" ht="12.75">
      <c r="A4" s="12" t="s">
        <v>99</v>
      </c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3"/>
    </row>
    <row r="5" spans="1:15" ht="12.75">
      <c r="A5" s="3" t="s">
        <v>124</v>
      </c>
      <c r="B5" s="3"/>
      <c r="C5" s="3" t="s">
        <v>125</v>
      </c>
      <c r="D5" s="3"/>
      <c r="E5" s="3"/>
      <c r="F5" s="14"/>
      <c r="G5" s="3" t="s">
        <v>177</v>
      </c>
      <c r="H5" s="3"/>
      <c r="I5" s="3"/>
      <c r="J5" s="3"/>
      <c r="K5" s="3"/>
      <c r="L5" s="3"/>
      <c r="M5" s="3"/>
      <c r="N5" s="3"/>
      <c r="O5" s="14"/>
    </row>
    <row r="6" spans="6:15" ht="13.5" thickBot="1">
      <c r="F6" s="1"/>
      <c r="O6" s="1"/>
    </row>
    <row r="7" spans="1:15" ht="13.5" thickBot="1">
      <c r="A7" s="12" t="s">
        <v>174</v>
      </c>
      <c r="E7" s="57" t="s">
        <v>44</v>
      </c>
      <c r="F7" s="56"/>
      <c r="G7" s="52"/>
      <c r="H7" s="54" t="s">
        <v>45</v>
      </c>
      <c r="I7" s="53"/>
      <c r="J7" s="56"/>
      <c r="K7" s="53"/>
      <c r="L7" s="53"/>
      <c r="M7" s="54" t="s">
        <v>46</v>
      </c>
      <c r="N7" s="56"/>
      <c r="O7" s="57" t="s">
        <v>47</v>
      </c>
    </row>
    <row r="8" spans="1:15" ht="22.5">
      <c r="A8" s="4" t="s">
        <v>2</v>
      </c>
      <c r="B8" s="5" t="s">
        <v>4</v>
      </c>
      <c r="C8" s="5" t="s">
        <v>5</v>
      </c>
      <c r="D8" s="5" t="s">
        <v>3</v>
      </c>
      <c r="E8" s="70" t="s">
        <v>12</v>
      </c>
      <c r="F8" s="71" t="s">
        <v>13</v>
      </c>
      <c r="G8" s="70" t="s">
        <v>85</v>
      </c>
      <c r="H8" s="70" t="s">
        <v>101</v>
      </c>
      <c r="I8" s="70" t="s">
        <v>20</v>
      </c>
      <c r="J8" s="72" t="s">
        <v>7</v>
      </c>
      <c r="K8" s="72" t="s">
        <v>6</v>
      </c>
      <c r="L8" s="72" t="s">
        <v>101</v>
      </c>
      <c r="M8" s="72" t="s">
        <v>43</v>
      </c>
      <c r="N8" s="72" t="s">
        <v>42</v>
      </c>
      <c r="O8" s="71" t="s">
        <v>8</v>
      </c>
    </row>
    <row r="9" spans="1:15" ht="22.5" customHeight="1">
      <c r="A9" s="48">
        <v>1</v>
      </c>
      <c r="B9" s="27" t="s">
        <v>65</v>
      </c>
      <c r="C9" s="68" t="s">
        <v>17</v>
      </c>
      <c r="D9" s="27" t="s">
        <v>25</v>
      </c>
      <c r="E9" s="18">
        <v>70</v>
      </c>
      <c r="F9" s="45">
        <f aca="true" t="shared" si="0" ref="F9:F15">(100-E9)*1.5</f>
        <v>45</v>
      </c>
      <c r="G9" s="24">
        <v>0</v>
      </c>
      <c r="H9" s="6" t="s">
        <v>161</v>
      </c>
      <c r="I9" s="17">
        <v>0</v>
      </c>
      <c r="J9" s="73">
        <v>0</v>
      </c>
      <c r="K9" s="67">
        <v>0</v>
      </c>
      <c r="L9" s="18">
        <v>44.43</v>
      </c>
      <c r="M9" s="73">
        <v>0</v>
      </c>
      <c r="N9" s="73">
        <f aca="true" t="shared" si="1" ref="N9:N15">K9+M9</f>
        <v>0</v>
      </c>
      <c r="O9" s="45">
        <f>F9+J9+N9</f>
        <v>45</v>
      </c>
    </row>
    <row r="10" spans="1:15" ht="22.5">
      <c r="A10" s="48">
        <v>3</v>
      </c>
      <c r="B10" s="27" t="s">
        <v>111</v>
      </c>
      <c r="C10" s="68" t="s">
        <v>59</v>
      </c>
      <c r="D10" s="27" t="s">
        <v>102</v>
      </c>
      <c r="E10" s="17">
        <v>61.18</v>
      </c>
      <c r="F10" s="45">
        <f t="shared" si="0"/>
        <v>58.230000000000004</v>
      </c>
      <c r="G10" s="24">
        <v>0</v>
      </c>
      <c r="H10" s="6" t="s">
        <v>156</v>
      </c>
      <c r="I10" s="17">
        <v>0</v>
      </c>
      <c r="J10" s="73">
        <v>0</v>
      </c>
      <c r="K10" s="67">
        <v>0</v>
      </c>
      <c r="L10" s="18">
        <v>40.86</v>
      </c>
      <c r="M10" s="73">
        <v>0</v>
      </c>
      <c r="N10" s="73">
        <f t="shared" si="1"/>
        <v>0</v>
      </c>
      <c r="O10" s="45">
        <f>F10+J10+N10</f>
        <v>58.230000000000004</v>
      </c>
    </row>
    <row r="11" spans="1:15" ht="22.5">
      <c r="A11" s="48">
        <v>4</v>
      </c>
      <c r="B11" s="27" t="s">
        <v>105</v>
      </c>
      <c r="C11" s="68" t="s">
        <v>106</v>
      </c>
      <c r="D11" s="27" t="s">
        <v>107</v>
      </c>
      <c r="E11" s="20">
        <v>54.71</v>
      </c>
      <c r="F11" s="45">
        <f t="shared" si="0"/>
        <v>67.935</v>
      </c>
      <c r="G11" s="24">
        <v>0</v>
      </c>
      <c r="H11" s="6" t="s">
        <v>157</v>
      </c>
      <c r="I11" s="17">
        <v>1.2</v>
      </c>
      <c r="J11" s="73">
        <v>1.2</v>
      </c>
      <c r="K11" s="67">
        <v>0</v>
      </c>
      <c r="L11" s="18">
        <v>38.1</v>
      </c>
      <c r="M11" s="73">
        <v>0</v>
      </c>
      <c r="N11" s="73">
        <f t="shared" si="1"/>
        <v>0</v>
      </c>
      <c r="O11" s="45">
        <f>F11+J11+N11</f>
        <v>69.135</v>
      </c>
    </row>
    <row r="12" spans="1:15" ht="22.5">
      <c r="A12" s="48">
        <v>5</v>
      </c>
      <c r="B12" s="68" t="s">
        <v>103</v>
      </c>
      <c r="C12" s="68" t="s">
        <v>21</v>
      </c>
      <c r="D12" s="27" t="s">
        <v>104</v>
      </c>
      <c r="E12" s="20">
        <v>53.53</v>
      </c>
      <c r="F12" s="45">
        <f t="shared" si="0"/>
        <v>69.705</v>
      </c>
      <c r="G12" s="24">
        <v>0</v>
      </c>
      <c r="H12" s="17" t="s">
        <v>162</v>
      </c>
      <c r="I12" s="17">
        <v>0</v>
      </c>
      <c r="J12" s="73">
        <v>0</v>
      </c>
      <c r="K12" s="67">
        <v>0</v>
      </c>
      <c r="L12" s="18">
        <v>42.88</v>
      </c>
      <c r="M12" s="73">
        <v>0</v>
      </c>
      <c r="N12" s="73">
        <f t="shared" si="1"/>
        <v>0</v>
      </c>
      <c r="O12" s="45">
        <f>F12+J12+N12</f>
        <v>69.705</v>
      </c>
    </row>
    <row r="13" spans="1:15" ht="22.5">
      <c r="A13" s="49" t="s">
        <v>49</v>
      </c>
      <c r="B13" s="27" t="s">
        <v>57</v>
      </c>
      <c r="C13" s="68" t="s">
        <v>53</v>
      </c>
      <c r="D13" s="27" t="s">
        <v>58</v>
      </c>
      <c r="E13" s="18">
        <v>52.65</v>
      </c>
      <c r="F13" s="45">
        <f t="shared" si="0"/>
        <v>71.025</v>
      </c>
      <c r="G13" s="24">
        <v>0</v>
      </c>
      <c r="H13" s="6" t="s">
        <v>163</v>
      </c>
      <c r="I13" s="17">
        <v>0</v>
      </c>
      <c r="J13" s="73">
        <v>0</v>
      </c>
      <c r="K13" s="67">
        <v>0</v>
      </c>
      <c r="L13" s="18">
        <v>42.2</v>
      </c>
      <c r="M13" s="73">
        <v>0</v>
      </c>
      <c r="N13" s="73">
        <f t="shared" si="1"/>
        <v>0</v>
      </c>
      <c r="O13" s="45">
        <f>F13+J13+N13</f>
        <v>71.025</v>
      </c>
    </row>
    <row r="14" spans="1:15" ht="22.5">
      <c r="A14" s="49"/>
      <c r="B14" s="27" t="s">
        <v>108</v>
      </c>
      <c r="C14" s="68" t="s">
        <v>15</v>
      </c>
      <c r="D14" s="27" t="s">
        <v>109</v>
      </c>
      <c r="E14" s="20">
        <v>58.53</v>
      </c>
      <c r="F14" s="45">
        <f t="shared" si="0"/>
        <v>62.205</v>
      </c>
      <c r="G14" s="24" t="s">
        <v>143</v>
      </c>
      <c r="H14" s="20"/>
      <c r="I14" s="17"/>
      <c r="J14" s="73"/>
      <c r="K14" s="67">
        <v>0</v>
      </c>
      <c r="L14" s="18">
        <v>38.89</v>
      </c>
      <c r="M14" s="73">
        <v>0</v>
      </c>
      <c r="N14" s="73">
        <f t="shared" si="1"/>
        <v>0</v>
      </c>
      <c r="O14" s="45" t="s">
        <v>178</v>
      </c>
    </row>
    <row r="15" spans="1:15" ht="22.5">
      <c r="A15" s="49"/>
      <c r="B15" s="27" t="s">
        <v>30</v>
      </c>
      <c r="C15" s="68" t="s">
        <v>15</v>
      </c>
      <c r="D15" s="27" t="s">
        <v>37</v>
      </c>
      <c r="E15" s="18">
        <v>52.35</v>
      </c>
      <c r="F15" s="45">
        <f t="shared" si="0"/>
        <v>71.475</v>
      </c>
      <c r="G15" s="24" t="s">
        <v>143</v>
      </c>
      <c r="H15" s="6"/>
      <c r="I15" s="17"/>
      <c r="J15" s="73"/>
      <c r="K15" s="67">
        <v>4</v>
      </c>
      <c r="L15" s="18">
        <v>48.12</v>
      </c>
      <c r="M15" s="73">
        <v>0</v>
      </c>
      <c r="N15" s="73">
        <f t="shared" si="1"/>
        <v>4</v>
      </c>
      <c r="O15" s="45" t="s">
        <v>178</v>
      </c>
    </row>
    <row r="17" spans="2:9" ht="12.75">
      <c r="B17" s="32" t="s">
        <v>175</v>
      </c>
      <c r="G17" s="40" t="s">
        <v>10</v>
      </c>
      <c r="H17" s="11"/>
      <c r="I17" s="11" t="s">
        <v>9</v>
      </c>
    </row>
    <row r="18" spans="7:9" ht="12.75">
      <c r="G18" s="11"/>
      <c r="H18" s="11"/>
      <c r="I18" s="11"/>
    </row>
    <row r="19" spans="7:9" ht="12.75">
      <c r="G19" s="11"/>
      <c r="H19" s="11"/>
      <c r="I19" s="11"/>
    </row>
    <row r="20" spans="7:9" ht="12.75">
      <c r="G20" s="11" t="s">
        <v>100</v>
      </c>
      <c r="H20" s="11"/>
      <c r="I20" s="11" t="s">
        <v>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7"/>
  <sheetViews>
    <sheetView zoomScalePageLayoutView="0" workbookViewId="0" topLeftCell="A4">
      <selection activeCell="B14" sqref="B14"/>
    </sheetView>
  </sheetViews>
  <sheetFormatPr defaultColWidth="9.140625" defaultRowHeight="12.75"/>
  <cols>
    <col min="1" max="1" width="4.57421875" style="0" customWidth="1"/>
    <col min="2" max="2" width="17.140625" style="0" customWidth="1"/>
    <col min="3" max="3" width="11.140625" style="0" customWidth="1"/>
    <col min="5" max="6" width="9.8515625" style="0" customWidth="1"/>
    <col min="7" max="7" width="6.57421875" style="0" customWidth="1"/>
    <col min="8" max="8" width="7.421875" style="0" customWidth="1"/>
    <col min="9" max="9" width="5.7109375" style="0" customWidth="1"/>
    <col min="10" max="10" width="7.00390625" style="0" customWidth="1"/>
    <col min="11" max="11" width="6.57421875" style="0" customWidth="1"/>
    <col min="12" max="12" width="6.7109375" style="0" customWidth="1"/>
    <col min="13" max="13" width="7.421875" style="0" customWidth="1"/>
    <col min="14" max="14" width="7.00390625" style="0" customWidth="1"/>
    <col min="15" max="15" width="8.00390625" style="0" customWidth="1"/>
  </cols>
  <sheetData>
    <row r="2" spans="1:15" ht="15.75">
      <c r="A2" s="2" t="s">
        <v>0</v>
      </c>
      <c r="B2" s="12"/>
      <c r="D2" s="3"/>
      <c r="E2" s="12"/>
      <c r="F2" s="13"/>
      <c r="G2" s="12"/>
      <c r="H2" s="12"/>
      <c r="I2" s="12"/>
      <c r="J2" s="12"/>
      <c r="K2" s="12"/>
      <c r="L2" s="12"/>
      <c r="M2" s="12"/>
      <c r="N2" s="12"/>
      <c r="O2" s="13"/>
    </row>
    <row r="3" spans="1:15" ht="15.75">
      <c r="A3" s="2" t="s">
        <v>24</v>
      </c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2"/>
      <c r="O3" s="13"/>
    </row>
    <row r="4" spans="1:15" ht="12.75">
      <c r="A4" s="12" t="s">
        <v>99</v>
      </c>
      <c r="B4" s="12"/>
      <c r="C4" s="12"/>
      <c r="D4" s="12"/>
      <c r="E4" s="12"/>
      <c r="F4" s="13"/>
      <c r="G4" s="12"/>
      <c r="H4" s="12"/>
      <c r="I4" s="12"/>
      <c r="J4" s="12"/>
      <c r="K4" s="12"/>
      <c r="L4" s="12"/>
      <c r="M4" s="12"/>
      <c r="N4" s="12"/>
      <c r="O4" s="13"/>
    </row>
    <row r="5" spans="1:15" ht="12.75">
      <c r="A5" s="3" t="s">
        <v>1</v>
      </c>
      <c r="B5" s="3"/>
      <c r="C5" s="3" t="s">
        <v>126</v>
      </c>
      <c r="D5" s="3"/>
      <c r="E5" s="3"/>
      <c r="F5" s="14"/>
      <c r="G5" s="3"/>
      <c r="H5" s="3"/>
      <c r="I5" s="3"/>
      <c r="J5" s="3"/>
      <c r="K5" s="3"/>
      <c r="L5" s="3"/>
      <c r="M5" s="3"/>
      <c r="N5" s="3"/>
      <c r="O5" s="14"/>
    </row>
    <row r="6" spans="6:15" ht="13.5" thickBot="1">
      <c r="F6" s="1"/>
      <c r="O6" s="1"/>
    </row>
    <row r="7" spans="1:15" ht="13.5" thickBot="1">
      <c r="A7" s="12" t="s">
        <v>174</v>
      </c>
      <c r="E7" s="76" t="s">
        <v>44</v>
      </c>
      <c r="F7" s="62"/>
      <c r="G7" s="58"/>
      <c r="H7" s="61" t="s">
        <v>45</v>
      </c>
      <c r="I7" s="61"/>
      <c r="J7" s="62"/>
      <c r="K7" s="61"/>
      <c r="L7" s="61"/>
      <c r="M7" s="61" t="s">
        <v>46</v>
      </c>
      <c r="N7" s="62"/>
      <c r="O7" s="76" t="s">
        <v>47</v>
      </c>
    </row>
    <row r="8" spans="1:15" ht="22.5">
      <c r="A8" s="4" t="s">
        <v>2</v>
      </c>
      <c r="B8" s="5" t="s">
        <v>4</v>
      </c>
      <c r="C8" s="5" t="s">
        <v>5</v>
      </c>
      <c r="D8" s="5" t="s">
        <v>3</v>
      </c>
      <c r="E8" s="70" t="s">
        <v>12</v>
      </c>
      <c r="F8" s="71" t="s">
        <v>13</v>
      </c>
      <c r="G8" s="70" t="s">
        <v>85</v>
      </c>
      <c r="H8" s="70" t="s">
        <v>101</v>
      </c>
      <c r="I8" s="70" t="s">
        <v>20</v>
      </c>
      <c r="J8" s="72" t="s">
        <v>7</v>
      </c>
      <c r="K8" s="72" t="s">
        <v>6</v>
      </c>
      <c r="L8" s="72" t="s">
        <v>101</v>
      </c>
      <c r="M8" s="72" t="s">
        <v>43</v>
      </c>
      <c r="N8" s="72" t="s">
        <v>42</v>
      </c>
      <c r="O8" s="71" t="s">
        <v>8</v>
      </c>
    </row>
    <row r="9" spans="1:15" ht="22.5">
      <c r="A9" s="48">
        <v>1</v>
      </c>
      <c r="B9" s="27" t="s">
        <v>131</v>
      </c>
      <c r="C9" s="68" t="s">
        <v>132</v>
      </c>
      <c r="D9" s="27" t="s">
        <v>133</v>
      </c>
      <c r="E9" s="17">
        <v>61.52</v>
      </c>
      <c r="F9" s="45">
        <f>(100-E9)*1.5</f>
        <v>57.72</v>
      </c>
      <c r="G9" s="24">
        <v>0</v>
      </c>
      <c r="H9" s="6" t="s">
        <v>171</v>
      </c>
      <c r="I9" s="17">
        <v>0</v>
      </c>
      <c r="J9" s="73">
        <f>G9+I9</f>
        <v>0</v>
      </c>
      <c r="K9" s="67">
        <v>4</v>
      </c>
      <c r="L9" s="18">
        <v>55.96</v>
      </c>
      <c r="M9" s="73">
        <v>0</v>
      </c>
      <c r="N9" s="73">
        <f>K9+M9</f>
        <v>4</v>
      </c>
      <c r="O9" s="45">
        <f>F9+J9+N9</f>
        <v>61.72</v>
      </c>
    </row>
    <row r="10" spans="1:15" ht="22.5">
      <c r="A10" s="48">
        <v>2</v>
      </c>
      <c r="B10" s="27" t="s">
        <v>127</v>
      </c>
      <c r="C10" s="68" t="s">
        <v>128</v>
      </c>
      <c r="D10" s="27" t="s">
        <v>129</v>
      </c>
      <c r="E10" s="18">
        <v>55.22</v>
      </c>
      <c r="F10" s="45">
        <f>(100-E10)*1.5</f>
        <v>67.17</v>
      </c>
      <c r="G10" s="24">
        <v>0</v>
      </c>
      <c r="H10" s="6" t="s">
        <v>173</v>
      </c>
      <c r="I10" s="17">
        <v>0</v>
      </c>
      <c r="J10" s="73">
        <f>G10+I10</f>
        <v>0</v>
      </c>
      <c r="K10" s="67">
        <v>4</v>
      </c>
      <c r="L10" s="18">
        <v>61.59</v>
      </c>
      <c r="M10" s="73">
        <v>0</v>
      </c>
      <c r="N10" s="73">
        <f>K10+M10</f>
        <v>4</v>
      </c>
      <c r="O10" s="45">
        <f>F10+J10+N10</f>
        <v>71.17</v>
      </c>
    </row>
    <row r="11" spans="1:15" ht="22.5">
      <c r="A11" s="48">
        <v>3</v>
      </c>
      <c r="B11" s="27" t="s">
        <v>134</v>
      </c>
      <c r="C11" s="68" t="s">
        <v>132</v>
      </c>
      <c r="D11" s="27" t="s">
        <v>135</v>
      </c>
      <c r="E11" s="20">
        <v>54.35</v>
      </c>
      <c r="F11" s="45">
        <f>(100-E11)*1.5</f>
        <v>68.475</v>
      </c>
      <c r="G11" s="24">
        <v>0</v>
      </c>
      <c r="H11" s="6" t="s">
        <v>172</v>
      </c>
      <c r="I11" s="17">
        <v>3.6</v>
      </c>
      <c r="J11" s="73">
        <f>G11+I11</f>
        <v>3.6</v>
      </c>
      <c r="K11" s="67">
        <v>0</v>
      </c>
      <c r="L11" s="18">
        <v>59.77</v>
      </c>
      <c r="M11" s="73">
        <v>0</v>
      </c>
      <c r="N11" s="73">
        <f>K11+M11</f>
        <v>0</v>
      </c>
      <c r="O11" s="45">
        <f>F11+J11+N11</f>
        <v>72.07499999999999</v>
      </c>
    </row>
    <row r="12" spans="1:15" ht="21.75" customHeight="1">
      <c r="A12" s="48">
        <v>4</v>
      </c>
      <c r="B12" s="27" t="s">
        <v>160</v>
      </c>
      <c r="C12" s="68" t="s">
        <v>112</v>
      </c>
      <c r="D12" s="27" t="s">
        <v>130</v>
      </c>
      <c r="E12" s="18">
        <v>57.39</v>
      </c>
      <c r="F12" s="45">
        <f>(100-E12)*1.5</f>
        <v>63.915</v>
      </c>
      <c r="G12" s="24">
        <v>40</v>
      </c>
      <c r="H12" s="6" t="s">
        <v>159</v>
      </c>
      <c r="I12" s="17">
        <v>8.4</v>
      </c>
      <c r="J12" s="73">
        <f>G12+I12</f>
        <v>48.4</v>
      </c>
      <c r="K12" s="67">
        <v>4</v>
      </c>
      <c r="L12" s="18">
        <v>74.19</v>
      </c>
      <c r="M12" s="73">
        <v>10</v>
      </c>
      <c r="N12" s="73">
        <f>K12+M12</f>
        <v>14</v>
      </c>
      <c r="O12" s="45">
        <f>F12+J12+N12</f>
        <v>126.315</v>
      </c>
    </row>
    <row r="14" spans="2:6" ht="12.75">
      <c r="B14" s="32" t="s">
        <v>175</v>
      </c>
      <c r="D14" s="10" t="s">
        <v>9</v>
      </c>
      <c r="F14" s="41" t="s">
        <v>10</v>
      </c>
    </row>
    <row r="15" spans="4:5" ht="12.75">
      <c r="D15" s="10"/>
      <c r="E15" s="10"/>
    </row>
    <row r="16" spans="4:5" ht="12.75">
      <c r="D16" s="10"/>
      <c r="E16" s="10"/>
    </row>
    <row r="17" spans="4:6" ht="12.75">
      <c r="D17" s="11" t="s">
        <v>19</v>
      </c>
      <c r="E17" s="11"/>
      <c r="F17" s="66" t="s">
        <v>100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Klub Jeździecki "SZARŻA"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Mikołaj Rey</dc:creator>
  <cp:keywords/>
  <dc:description/>
  <cp:lastModifiedBy>Mikołaj Rey</cp:lastModifiedBy>
  <cp:lastPrinted>2010-08-22T11:56:06Z</cp:lastPrinted>
  <dcterms:created xsi:type="dcterms:W3CDTF">2007-08-05T20:03:52Z</dcterms:created>
  <dcterms:modified xsi:type="dcterms:W3CDTF">2010-08-23T08:32:34Z</dcterms:modified>
  <cp:category/>
  <cp:version/>
  <cp:contentType/>
  <cp:contentStatus/>
</cp:coreProperties>
</file>